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fs01\Share7\оценка финансового менеджмента\2024\"/>
    </mc:Choice>
  </mc:AlternateContent>
  <bookViews>
    <workbookView xWindow="0" yWindow="0" windowWidth="21840" windowHeight="12330" firstSheet="1" activeTab="2"/>
  </bookViews>
  <sheets>
    <sheet name="Расчет" sheetId="1" state="hidden" r:id="rId1"/>
    <sheet name="Отчет" sheetId="16" r:id="rId2"/>
    <sheet name="Рейтинг ГРБС" sheetId="5" r:id="rId3"/>
  </sheets>
  <externalReferences>
    <externalReference r:id="rId4"/>
    <externalReference r:id="rId5"/>
  </externalReferences>
  <calcPr calcId="162913"/>
</workbook>
</file>

<file path=xl/calcChain.xml><?xml version="1.0" encoding="utf-8"?>
<calcChain xmlns="http://schemas.openxmlformats.org/spreadsheetml/2006/main">
  <c r="N10" i="16" l="1"/>
  <c r="F12" i="16"/>
  <c r="F11" i="16"/>
  <c r="F10" i="16"/>
  <c r="F9" i="16"/>
  <c r="F8" i="16"/>
  <c r="D12" i="16"/>
  <c r="D11" i="16"/>
  <c r="D10" i="16"/>
  <c r="D9" i="16"/>
  <c r="D8" i="16"/>
  <c r="J12" i="16" l="1"/>
  <c r="H12" i="16"/>
  <c r="N11" i="16"/>
  <c r="J11" i="16"/>
  <c r="H11" i="16"/>
  <c r="L10" i="16"/>
  <c r="J10" i="16"/>
  <c r="H10" i="16"/>
  <c r="N9" i="16"/>
  <c r="L9" i="16"/>
  <c r="J9" i="16"/>
  <c r="H9" i="16"/>
  <c r="N8" i="16"/>
  <c r="L8" i="16"/>
  <c r="J8" i="16"/>
  <c r="H8" i="16"/>
  <c r="D11" i="5" l="1"/>
  <c r="E8" i="16" l="1"/>
  <c r="G8" i="16"/>
  <c r="M8" i="16"/>
  <c r="Q8" i="16"/>
  <c r="C9" i="16"/>
  <c r="E9" i="16"/>
  <c r="G9" i="16"/>
  <c r="K9" i="16"/>
  <c r="Q9" i="16"/>
  <c r="O10" i="16"/>
  <c r="Q10" i="16"/>
  <c r="O11" i="16"/>
  <c r="Q11" i="16"/>
  <c r="O12" i="16"/>
  <c r="Q12" i="16"/>
  <c r="P12" i="16" l="1"/>
  <c r="U12" i="16" s="1"/>
  <c r="P11" i="16"/>
  <c r="U11" i="16" s="1"/>
  <c r="P10" i="16"/>
  <c r="U10" i="16" s="1"/>
  <c r="P8" i="16"/>
  <c r="O9" i="16"/>
  <c r="P9" i="16"/>
  <c r="O8" i="16"/>
  <c r="U9" i="16" l="1"/>
  <c r="U8" i="16"/>
  <c r="I40" i="1" l="1"/>
  <c r="J40" i="1"/>
  <c r="K40" i="1"/>
  <c r="L40" i="1"/>
  <c r="M40" i="1"/>
  <c r="N40" i="1"/>
  <c r="O40" i="1"/>
  <c r="P40" i="1"/>
  <c r="J26" i="1"/>
  <c r="K26" i="1"/>
  <c r="L26" i="1"/>
  <c r="M26" i="1"/>
  <c r="N26" i="1"/>
  <c r="O26" i="1"/>
  <c r="P26" i="1"/>
  <c r="I26" i="1"/>
  <c r="J22" i="1"/>
  <c r="K22" i="1"/>
  <c r="L22" i="1"/>
  <c r="M22" i="1"/>
  <c r="N22" i="1"/>
  <c r="O22" i="1"/>
  <c r="P22" i="1"/>
  <c r="I22" i="1"/>
  <c r="J18" i="1"/>
  <c r="K18" i="1"/>
  <c r="L18" i="1"/>
  <c r="M18" i="1"/>
  <c r="N18" i="1"/>
  <c r="O18" i="1"/>
  <c r="P18" i="1"/>
  <c r="I18" i="1"/>
  <c r="J12" i="1"/>
  <c r="K12" i="1"/>
  <c r="L12" i="1"/>
  <c r="M12" i="1"/>
  <c r="N12" i="1"/>
  <c r="O12" i="1"/>
  <c r="P12" i="1"/>
  <c r="I12" i="1"/>
  <c r="J7" i="1"/>
  <c r="K7" i="1"/>
  <c r="L7" i="1"/>
  <c r="M7" i="1"/>
  <c r="N7" i="1"/>
  <c r="O7" i="1"/>
  <c r="P7" i="1"/>
  <c r="I7" i="1"/>
  <c r="L41" i="1" l="1"/>
  <c r="I41" i="1"/>
  <c r="K41" i="1"/>
  <c r="P41" i="1"/>
  <c r="N41" i="1"/>
  <c r="J41" i="1"/>
  <c r="O41" i="1"/>
  <c r="M41" i="1"/>
  <c r="G7" i="5" l="1"/>
  <c r="G8" i="5"/>
  <c r="G9" i="5" l="1"/>
</calcChain>
</file>

<file path=xl/comments1.xml><?xml version="1.0" encoding="utf-8"?>
<comments xmlns="http://schemas.openxmlformats.org/spreadsheetml/2006/main">
  <authors>
    <author>Кириленко</author>
    <author>Евгений C. Петров</author>
  </authors>
  <commentList>
    <comment ref="I5" authorId="0" shapeId="0">
      <text>
        <r>
          <rPr>
            <b/>
            <sz val="9"/>
            <color indexed="81"/>
            <rFont val="Tahoma"/>
            <family val="2"/>
            <charset val="204"/>
          </rPr>
          <t>11,5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204"/>
          </rPr>
          <t>4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  <charset val="204"/>
          </rPr>
          <t>13</t>
        </r>
      </text>
    </comment>
    <comment ref="O5" authorId="1" shapeId="0">
      <text>
        <r>
          <rPr>
            <b/>
            <sz val="9"/>
            <color indexed="81"/>
            <rFont val="Tahoma"/>
            <family val="2"/>
            <charset val="204"/>
          </rPr>
          <t>1</t>
        </r>
      </text>
    </comment>
    <comment ref="I9" authorId="0" shapeId="0">
      <text>
        <r>
          <rPr>
            <b/>
            <sz val="9"/>
            <color indexed="81"/>
            <rFont val="Tahoma"/>
            <family val="2"/>
            <charset val="204"/>
          </rPr>
          <t>2,68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  <charset val="204"/>
          </rPr>
          <t>3,43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  <charset val="204"/>
          </rPr>
          <t>0,38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  <charset val="204"/>
          </rPr>
          <t>0,004</t>
        </r>
      </text>
    </comment>
  </commentList>
</comments>
</file>

<file path=xl/sharedStrings.xml><?xml version="1.0" encoding="utf-8"?>
<sst xmlns="http://schemas.openxmlformats.org/spreadsheetml/2006/main" count="274" uniqueCount="198">
  <si>
    <t>п/п</t>
  </si>
  <si>
    <t>Наименование показателя</t>
  </si>
  <si>
    <t>Источник информации</t>
  </si>
  <si>
    <t>Расчет показателя</t>
  </si>
  <si>
    <t>Единица измерения</t>
  </si>
  <si>
    <t>Вес группы в оценке</t>
  </si>
  <si>
    <t>Оценка</t>
  </si>
  <si>
    <t>Примечания</t>
  </si>
  <si>
    <t>1.</t>
  </si>
  <si>
    <t>Качество бюджетного планирования</t>
  </si>
  <si>
    <t>1.1.</t>
  </si>
  <si>
    <t>Своевременность представления главными распорядителями средств бюджета городского округа Эгвекинот (далее - ГРБС) обоснований бюджетных ассигнований на очередной финансовый год и плановый период</t>
  </si>
  <si>
    <t>P - представление обоснований бюджетных ассигнований на очередной финансовый год и плановый период в установленные сроки (далее - ОБАСы)</t>
  </si>
  <si>
    <t>да/нет</t>
  </si>
  <si>
    <t>Положительно расценивается представление субъектами бюджетного планирования обоснований бюджетных ассигнований в сроки, установленные порядком составления проекта бюджета</t>
  </si>
  <si>
    <t>1.2.</t>
  </si>
  <si>
    <t>Качество планирования расходов: количество внесенных изменений в сводную бюджетную роспись</t>
  </si>
  <si>
    <t>шт.</t>
  </si>
  <si>
    <t>В рамках оценки данного показателя положительно рассматривается минимальное количество изменений, внесенных в сводную бюджетную роспись, и лимитов бюджетных обязательств, свидетельствует о высоком качестве работы ГРБС в части бюджетного планирования</t>
  </si>
  <si>
    <t>1.3.</t>
  </si>
  <si>
    <t>Своевременное внесение изменений в муниципальные программы, по которым ГРБС выступает ответственным исполнителем</t>
  </si>
  <si>
    <t>Оценивается своевременность внесения изменений в муниципальные программы, по которым ГРБС выступает ответственным исполнителем</t>
  </si>
  <si>
    <t>2.</t>
  </si>
  <si>
    <t>Исполнение бюджета по расходам</t>
  </si>
  <si>
    <t>2.1.</t>
  </si>
  <si>
    <t>Доля неисполненных лимитов бюджетных обязательств на конец года (за исключением экономии вследствие проведенной оптимизации)</t>
  </si>
  <si>
    <t>%</t>
  </si>
  <si>
    <t>Показатель позволяет оценить объем лимитов бюджетных обязательств по сводной бюджетной росписи, не исполненных на конец отчетного периода. Целевым ориентиром является значение показателя, равное 0</t>
  </si>
  <si>
    <t>2.2.</t>
  </si>
  <si>
    <t>Отсутствие у ГРБС и подведомственных ему учреждений просроченной кредиторской задолженности</t>
  </si>
  <si>
    <t>Целевым ориентиром для ГРБС является отсутствие кредиторской задолженности по состоянию на 1 января года, следующего за отчетным</t>
  </si>
  <si>
    <t>2.3.</t>
  </si>
  <si>
    <t>Своевременный учет принятых бюджетных обязательств</t>
  </si>
  <si>
    <t>Представление ГРБС сведений о бюджетном обязательстве и/или внесении изменений в сроки, установленные Порядком исполнения окружного бюджета по расходам</t>
  </si>
  <si>
    <t>В рамках оценки данного показателя положительно рассматривается представление ГРБС сведений о бюджетном обязательстве и/или внесении изменений в установленные сроки</t>
  </si>
  <si>
    <t>3.</t>
  </si>
  <si>
    <t>Представление бюджетной (бухгалтерской) отчетности</t>
  </si>
  <si>
    <t>3.1.</t>
  </si>
  <si>
    <t>Своевременность представления бюджетной (бухгалтерской) отчетности</t>
  </si>
  <si>
    <t>Представление ГРБС месячных, квартальных, годовых отчетов в установленные сроки</t>
  </si>
  <si>
    <t>В рамках оценки данного показателя положительно рассматривается представление ГРБС месячных, квартальных, годовых отчетов в установленные сроки</t>
  </si>
  <si>
    <t>3.2.</t>
  </si>
  <si>
    <t>Качество представления бюджетной (бухгалтерской) отчетности</t>
  </si>
  <si>
    <t>Представление ГРБС месячных, квартальных, годовых отчетов в полном объеме. Качество представленной бюджетной и бухгалтерской отчетности за отчетный финансовый год определяется по количеству фактов выявленных нарушений соответствия установленным требованиям</t>
  </si>
  <si>
    <t>В рамках оценки данного показателя положительно рассматривается представление ГРБС месячных, квартальных, годовых отчетов в полном объеме</t>
  </si>
  <si>
    <t>3.3.</t>
  </si>
  <si>
    <t>Наличие недостач и хищений денежных средств и материальных ценностей</t>
  </si>
  <si>
    <t>3.4.</t>
  </si>
  <si>
    <t>Своевременное представление отчетов о реализации муниципальных программ городского округа Эгвекинот за отчетный год</t>
  </si>
  <si>
    <t>Представление ГРБС отчетов о реализации муниципальной программы городского округа Эгвекинот за отчетный год с соблюдением установленных сроков</t>
  </si>
  <si>
    <t>Представление ГРБС отчета о реализации муниципальной программы городского округа Эгвекинот за отчетный год с соблюдением установленных сроков - 3 балла</t>
  </si>
  <si>
    <t>4.</t>
  </si>
  <si>
    <t>Организация финансового контроля</t>
  </si>
  <si>
    <t>4.1.</t>
  </si>
  <si>
    <t>Наличие фактов нарушений в финансово-бюджетной сфере, выявленных в ходе внешних и внутренних контрольных мероприятий</t>
  </si>
  <si>
    <t>Информация, имеющаяся в распоряжении Управления ФЭИ</t>
  </si>
  <si>
    <t>Наличие фактов нарушений в финансово-бюджетной сфере, выявленных в ходе внешних и внутренних контрольных мероприятий, по состоянию на 1 января года, следующего за отчетным, в соответствии с таблицами «Сведения о результатах внешнего государственного (муниципального) финансового контроля» и «Сведения о результатах мероприятий внутреннего государственного (муниципального) финансового контроля», заполненными по формам, утвержденным Инструкцией о порядке составления и представления годовой, квартальной и месячной отчетности об исполнении бюджетов бюджетной системы Российской Федерации, а также сведениями (актами) Счетной палаты Чукотского автономного округа, другими контрольными органами и органом внутреннего финансового контроля Управления ФЭИ</t>
  </si>
  <si>
    <t>В рамках оценки данного показателя положительно рассматривается отсутствие нарушений в отчетном периоде, выявленных в ходе внешних и внутренних  контрольных мероприятий</t>
  </si>
  <si>
    <t>4.2.</t>
  </si>
  <si>
    <t>Осуществление контроля (мониторинга) за исполнением муниципальных заданий на предоставление муниципальных услуг</t>
  </si>
  <si>
    <t>Информация ГРБС (заключения по результатам)</t>
  </si>
  <si>
    <t>Наличие результатов контроля (мониторинга) за исполнением муниципальных заданий на предоставление муниципальных услуг</t>
  </si>
  <si>
    <t>Показатель рассчитывается для ГРБС, осуществляющих в отношении подведомственных ему учреждений функции и полномочия учредителя</t>
  </si>
  <si>
    <t>5.</t>
  </si>
  <si>
    <t>Открытость и доступность информации о деятельности ГРБС и муниципальных учреждений городского округа Эгвекинот</t>
  </si>
  <si>
    <t>5.1.</t>
  </si>
  <si>
    <t>Достоверность, актуальность, полнота информации, размещенной в сети «Интернет» на официальном сайте: www.bus.gov.ru</t>
  </si>
  <si>
    <t>Информация ГРБС</t>
  </si>
  <si>
    <t>Целевым ориентиром является наличие размещенной в полном объеме в соответствии с предъявляемыми требованиями информации в сети «Интернет» на официальном сайте: www.bus.gov.ru</t>
  </si>
  <si>
    <t>5.2.</t>
  </si>
  <si>
    <t>Размещение в сети «Интернет» ГРБС - ответственными исполнителями муниципальных программ городского округа Эгвекинот материалов о ходе и результатах реализации мероприятий муниципальных программ городского округа Эгвекинот</t>
  </si>
  <si>
    <t>Сведения о ходе и результатах реализации мероприятий муниципальных программ городского округа Эгвекинот в сети «Интернет»</t>
  </si>
  <si>
    <t>Целевым ориентиром является наличие размещенной информации в сети «Интернет» на официальном сайте Администрации городского округа Эгвекинот: http://эгвекинот.рф/</t>
  </si>
  <si>
    <t>6.</t>
  </si>
  <si>
    <t>Совершенствование оказания муниципальных услуг</t>
  </si>
  <si>
    <t>6.1.</t>
  </si>
  <si>
    <t>Наличие (отсутствие) правового акта ГРБС, утверждающего порядок составления, утверждения и ведения смет подведомственных муниципальных казенных учреждений</t>
  </si>
  <si>
    <t>Наличие правового акта ГРБС, утверждающего порядок составления, утверждения и ведения смет подведомственных муниципальных казенных учреждений</t>
  </si>
  <si>
    <t>В случае наличия правового акта ГРБС, утверждающего порядок составления, утверждения и ведения смет подведомственных муниципальных казенных учреждений, - 1 балл, в случае отсутствия правового акта ГРБС, утверждающего порядок составления, утверждения и ведения смет подведомственных муниципальных казенных учреждений, - 0 баллов</t>
  </si>
  <si>
    <t>В рамках оценки данного показателя положительно рассматривается наличие правового акта ГРБС, утверждающего порядок составления, утверждения и ведения смет подведомственных муниципальных казенных учреждений</t>
  </si>
  <si>
    <t>6.2.</t>
  </si>
  <si>
    <t>Наличие (отсутствие) правового акта ГРБС, утверждающего порядок составления и утверждения планов ФХД муниципальных бюджетных и автономных учреждений, в отношении которых ГРБС осуществляет функции и полномочия учредителя, составления отчетов об их исполнении</t>
  </si>
  <si>
    <t>Наличие правового акта ГРБС, утверждающего порядок составления и утверждения планов ФХД муниципальных бюджетных и автономных учреждений, в отношении которых ГРБС осуществляет функции и полномочия учредителя</t>
  </si>
  <si>
    <t>В случае наличия правового акта ГРБС, утверждающего порядок составления и утверждения планов ФХД муниципальных бюджетных и автономных учреждений, в отношении которых ГРБС осуществляет функции и полномочия учредителя, составления отчетов об их исполнении - 1 балл, в случае отсутствия правового акта ГРБС, утверждающего порядок составления и утверждения планов ФХД муниципальных бюджетных и автономных учреждений, в отношении которых ГРБС осуществляет функции и полномочия учредителя, составления отчетов об их исполнении - 0 баллов</t>
  </si>
  <si>
    <t>В рамках оценки данного показателя положительно рассматривается наличие правового акта ГРБС, утверждающего порядок составления и утверждения планов ФХД муниципальных бюджетных и автономных учреждений, в отношении которых ГРБС осуществляет функции и полномочия учредителя</t>
  </si>
  <si>
    <t>6.3.</t>
  </si>
  <si>
    <t>ед.</t>
  </si>
  <si>
    <t>В рамках оценки данного показателя положительно рассматривается 100% выполнение муниципального задания муниципальными бюджетными и автономными учреждениями, в отношении которых ГРБС осуществляет функции и полномочия учредителя</t>
  </si>
  <si>
    <t>6.4.</t>
  </si>
  <si>
    <t>Доля бюджетных и автономных учреждений, в отношении которых ГРБС осуществляет функции и полномочия учредителя, для которых установлены количественно измеримые финансовые санкции (штрафы, изъятия) за нарушения условий выполнения муниципальных заданий</t>
  </si>
  <si>
    <t>В рамках оценки данного показателя положительно рассматривается отсутствие финансовых санкций за нарушение условий выполнения муниципального задания муниципальными бюджетными и автономными учреждениями, в отношении которых ГРБС осуществляет функции и полномочия учредителя</t>
  </si>
  <si>
    <t>6.5.</t>
  </si>
  <si>
    <t>Доля муниципальных учреждений, в отношении которых ГРБС осуществляет функции и полномочия учредителя, для руководителей которых оплата труда определяется с учетом результатов их профессиональной деятельности</t>
  </si>
  <si>
    <t>В рамках оценки данного показателя положительно рассматривается высокая доля муниципальных учреждений, для руководителей которых оплата труда определяется с учетом результатов их профессиональной деятельности</t>
  </si>
  <si>
    <t>6.6.</t>
  </si>
  <si>
    <t>Периодичность мониторинга показателей объема и качества муниципальных заданий бюджетных и автономных учреждений, в отношении которых ГРБС осуществляет функции и полномочия учредителя</t>
  </si>
  <si>
    <t>В случае проведения ежемесячного мониторинга показателей объема и качества муниципальных заданий - 3, в случае проведения ежеквартального мониторинга показателей объема и качества муниципальных заданий - 2, в случае проведения ежегодного мониторинга показателей объема и качества муниципальных заданий - 1, в случае мониторинга показателей объема и качества муниципальных заданий - 0</t>
  </si>
  <si>
    <t>В рамках оценки данного показателя положительно рассматривается проведение ежемесячного мониторинга показателей объема и качества муниципальных заданий</t>
  </si>
  <si>
    <t>6.7.</t>
  </si>
  <si>
    <t>Наличие (отсутствие) планов мероприятий ГРБС по устранению проблем, выявленных в ходе мониторинга показателей объема и качества муниципальных заданий</t>
  </si>
  <si>
    <t>В случае наличия плана мероприятий ГРБС по устранению проблем, выявленных в ходе мониторинга показателей объема и качества муниципальных заданий, - 1, в случае отсутствия плана мероприятий ГРБС по устранению проблем, выявленных в ходе мониторинга показателей объема и качества муниципальных заданий, - 0</t>
  </si>
  <si>
    <t>В рамках оценки данного показателя положительно рассматривается наличие плана мероприятий ГРБС по устранению проблем, выявленных в ходе мониторинга показателей объема и качества муниципальных заданий</t>
  </si>
  <si>
    <t>6.8.</t>
  </si>
  <si>
    <t>Наличие (отсутствие) утвержденных требований к качеству (стандартов качества) оказания муниципальных услуг муниципальными учреждениями</t>
  </si>
  <si>
    <t>В рамках оценки данного показателя положительно рассматривается наличие утвержденных требований к качеству (стандартов качества) оказания муниципальных услуг муниципальными учреждениями</t>
  </si>
  <si>
    <t>6.9.</t>
  </si>
  <si>
    <t>Наличие (отсутствие) нормативного правового акта, устанавливающего нормативы финансовых затрат на оказание муниципальных услуг</t>
  </si>
  <si>
    <t>В рамках оценки данного показателя положительно рассматривается наличие нормативного правового акта, устанавливающего нормативы финансовых затрат на оказание муниципальных услуг</t>
  </si>
  <si>
    <t>6.10.</t>
  </si>
  <si>
    <t>Доля бюджетных расходов на финансовое обеспечение оказания бюджетными и автономными учреждениями муниципальных услуг, рассчитанных исходя из нормативов финансовых затрат</t>
  </si>
  <si>
    <t>руб.</t>
  </si>
  <si>
    <t>В рамках оценки данного показателя положительно рассматривается 100% доля бюджетных расходов на финансовое обеспечение оказания бюджетными и автономными учреждениями муниципальных услуг, рассчитанных исходя из нормативов финансовых затрат</t>
  </si>
  <si>
    <t>6.11.</t>
  </si>
  <si>
    <t>Доля муниципальных учреждений, в отношении которых ГРБС осуществляет функции и полномочия учредителя, в которых соотношение средней заработной платы руководителей муниципальных учреждений и их заместителей к средней заработной плате работников учреждений превышает 5 раз</t>
  </si>
  <si>
    <t>В рамках оценки данного показателя положительно рассматривается соотношение средней заработной платы руководителей муниципальных учреждений и их заместителей к средней заработной плате работников учреждений, не превышающее 5 раз</t>
  </si>
  <si>
    <t>6.12.</t>
  </si>
  <si>
    <t>Динамика объема доходов от оказания платных муниципальных услуг (выполнения платных муниципальных работ) муниципальных бюджетных и автономных учреждений, в отношении которых ГРБС осуществляет функции и полномочия учредителя, в отчетном году в сравнении с предыдущим годом</t>
  </si>
  <si>
    <t>В рамках оценки данного показателя положительно рассматривается рост динамики объема доходов от оказания платных муниципальных услуг (выполнения платных муниципальных работ) муниципальных бюджетных и автономных учреждений</t>
  </si>
  <si>
    <t>УФЭИ</t>
  </si>
  <si>
    <t>УСП</t>
  </si>
  <si>
    <t>КСП</t>
  </si>
  <si>
    <t>E(P) = 1 - в случае своевременного представления ОБАСов;
E(P) = 0 - в случае несвоевременного представления ОБАСов</t>
  </si>
  <si>
    <t>P - количество изменений, внесенных в сводную бюджетную роспись (за исключением внесения изменений, связанных с поступлением и распределением межбюджетных трансфертов из федерального и окружного бюджетов, безвозмездных поступлений от физических и юридических лиц, имеющих целевое назначение, распределением средств резервного фонда Администрации городского округа Эгвекинот и других резервов, предусмотренных для распределения между ГРБС). Показатель рассчитывается ежеквартально</t>
  </si>
  <si>
    <t>0 &lt; P &lt;= 10 - 5 баллов; 10 &lt; P &lt;= 20 - 2 балла; P &gt; 20 - 0 баллов</t>
  </si>
  <si>
    <t>E = 1, если внесение изменений в муниципальной программы, по которым главный распорядитель средств ГРБС выступает ответственным исполнителем, осуществилось в установленные нормативным правовым актом сроки; E = 0, если в отчетном периоде есть случаи внесения изменений в муниципальные программы, по которым ГРБС выступает ответственным исполнителем, с нарушением установленных нормативным правовым актом сроков</t>
  </si>
  <si>
    <t>Положительно расценивается своевременное внесение изменений в муниципальные программы, по которым ГРБС выступает ответственным исполнителем, в сроки, установленные Постановлением Администрации городского округа Эгвекинот от 25.06.2019  № 269-па «Об  утверждении Порядка разработки, реализации и оценки эффективности муниципальных  программ  городского округа Эгвекинот»</t>
  </si>
  <si>
    <t>P = 100 x (L - E) / L
L - объем лимитов бюджетных обязательств в отчетном финансовом году с учетом внесенных в него изменений;
E - кассовое исполнение расходов учреждения в отчетном финансовом году</t>
  </si>
  <si>
    <t>P = 0 - 5 баллов;
0 &lt; P &lt;= 2,5 - 4 балла;
2,5 &lt; P &lt;= 5 - 3 балла;
5 &lt; P &lt;= 7,5 - 2 балла;
7,5 &lt; P &lt;= 10 - 1 балл;
P &gt; 10 - 0 баллов</t>
  </si>
  <si>
    <t>P = Kk / K x 100%, где:
Kk - объем просроченной кредиторской задолженности ГРБС и подведомственных ему учреждений в отчетном финансовом году;
K - кассовое исполнение расходов в отчетном финансовом году</t>
  </si>
  <si>
    <t>P = 0% - 5 баллов;
0% &lt; P &lt; 15% - 4 балла;
15% &lt;= P &lt; 25% - 3 балла;
25% &lt;= P &lt; 35% - 2 балла;
35% &lt;= P &lt; 45% - 1 балл;
P &gt; 45% - 0 баллов</t>
  </si>
  <si>
    <t>Представление ГРБС сведений о бюджетном обязательстве и/или внесении изменений в установленные сроки - 10 баллов.
Представление ГРБС сведений о бюджетном обязательстве и/или внесении изменений с нарушением установленных сроков - 0 баллов</t>
  </si>
  <si>
    <t>Представление ГРБС месячных, квартальных, годовых отчетов в установленные сроки - 5 баллов.
Представление месячных, квартальных, годовых отчетов с нарушением установленных сроков - 0 баллов</t>
  </si>
  <si>
    <t>Представление ГРБС месячных, квартальных, годовых отчетов в полном объеме - 5 баллов.
Представление месячных, квартальных, годовых отчетов не в полном объеме - 0 баллов</t>
  </si>
  <si>
    <t>Отсутствие недостач и хищений денежных средств и материальных ценностей в отчетном финансовом году - 5 баллов.
Наличие недостач и хищений денежных средств и материальных ценностей в отчетном финансовом году - 0 баллов</t>
  </si>
  <si>
    <t>Наличие сумм установленных недостач и хищений денежных средств и материальных ценностей у ГРБС (с учетом подведомственных муниципальных учреждений) в отчетном финансовом году свидетельствует о низком качестве финансового менеджмента. Целевым ориентиром для ГРБС является наличие недостач и хищений денежных средств и материальных ценностей в отчетном финансовом году</t>
  </si>
  <si>
    <t>Целевым ориентиром для ГРБС является представление отчета о реализации муниципальной программы городского округа Эгвекинот за отчетный год с соблюдением сроков, установленных Постановлением Администрации городского округа Эгвекинот от 25.06.2019  №  269-па «Об  утверждении Порядка разработки, реализации и оценки эффективности муниципальных  программ  городского округа Эгвекинот»</t>
  </si>
  <si>
    <t>Отсутствие нарушений - 5 баллов.
Наличие нарушений - 0 баллов</t>
  </si>
  <si>
    <t>Наличие размещенной информации в сети «Интернет»  на официальном сайте: www.bus.gov.ru:
1) общая информация об учреждении;
2) информация о муниципальном  задании;
3) информация о плане финансово-хозяйственной деятельности (далее - план ФХД) либо бюджетной смете;
4) информация об операциях с целевыми средствами;
5) информация о результатах деятельности и об использовании имущества;
6) информация о годовой бухгалтерской отчетности учреждения;
7) отчет об исполнении плана ФХД</t>
  </si>
  <si>
    <t>Информация размещена в полном объеме и полностью соответствует предъявляемым требованиям - 5 баллов.
Информация размещена в объеме 80% и более и соответствует предъявляемым требованиям - 3 балла.
Информация размещена в объеме менее 80% - 0 баллов</t>
  </si>
  <si>
    <t>Адм</t>
  </si>
  <si>
    <t>E = 1, если контроль (мониторинг) за исполнением муниципальных заданий на предоставление муниципальных услуг осуществляется, а также проводится аналитическая работа по результатам такого контроля (мониторинга);
E = 0, если контроль (мониторинг) за исполнением муниципальных заданий на предоставление муниципальных услуг не проводился</t>
  </si>
  <si>
    <t>P = (R / U) x 100%, где R - количество бюджетных и автономных учреждений, в отношении которых ГРБС осуществляет функции и полномочия учредителя, выполнивших муниципальные задания на 100%, единиц, U - общее количество бюджетных и автономных учреждений, для которых ГРБС установил муниципальные задания, единиц</t>
  </si>
  <si>
    <t>100% - 4 балла;
более 95%, но менее 100% - 3 балла;
более 90%, но менее 95% - 2 балла;
более 85%, но менее 90% - 1 балл;
85% или менее - 0 баллов</t>
  </si>
  <si>
    <t>P = (R / V) x 100%, где
Q - количество бюджетных и автономных учреждений, для которых установлены количественно измеримые финансовые санкции (штрафы, изъятия) за нарушения условий выполнения муниципальных заданий, единиц,
V - общее количество бюджетных и автономных учреждений, в отношении которых ГРБС осуществляет функции и полномочия учредителя, единиц</t>
  </si>
  <si>
    <t>100% - 3 балла;
менее 100%, но более 95%, - 2 балла;
90% или менее, но более 80% - 1 балл;
80% или менее - 0 баллов</t>
  </si>
  <si>
    <t>P = (F / U) x 100%, где 
F - количество муниципальных учреждений, в отношении которых ГРБС осуществляет функции и полномочия учредителя, для руководителей которых оплата труда определяется с учетом результатов их профессиональной деятельности, единиц,
U - общее количество муниципальных учреждений, в отношении которых ГРБС осуществляет функции и полномочия учредителя</t>
  </si>
  <si>
    <t>100% - 4 балла;
менее 100%, но более 90%, - 3 балла;
90% или менее, но более 80% - 2 балла;
80% или менее, но более 70% - 1 балл;
70% или менее - 0 баллов</t>
  </si>
  <si>
    <t>Мониторинг показателей объема и качества муниципальных заданий осуществляется:
ежемесячно - 3 балла;
ежеквартально - 2 балла;
ежегодно - 1 балл;
не осуществляется - 0 баллов</t>
  </si>
  <si>
    <t>План мероприятий ГРБС по устранению проблем, выявленных в ходе мониторинга показателей объема и качества муниципальных заданий:
утвержден - 2 балла;
не утвержден - 0 баллов</t>
  </si>
  <si>
    <t>P = (B / Y) x 100%, где:
B - количество муниципальных услуг из перечня муниципальных услуг ГРБС, по которым утверждены требования к качеству (стандарты качества) оказания муниципальных услуг, единиц,
Y - общее количество муниципальных услуг в перечне ГРБС, единиц</t>
  </si>
  <si>
    <t>Требования к качеству (стандарты качества) оказания муниципальных услуг утверждены:
100% - 3 балла;
более 60% - 2 балла;
более 30% - 1 балл;
не утверждены - 0 баллов</t>
  </si>
  <si>
    <t>P = (R / Y) x 100%, где:
R - количество муниципальных услуг из перечня муниципальных услуг ГРБС, по которым нормативным правовым актом установлены нормативы финансовых затрат на оказание муниципальных услуг, единиц,
Y - общее количество муниципальных услуг в перечне ГРБС, единиц</t>
  </si>
  <si>
    <t>100% - 2 балла;
более 50% - 1 балл;
менее 50% - 0 баллов</t>
  </si>
  <si>
    <t>P = (C / S) x 100%, где:
C - сумма бюджетных расходов на финансовое обеспечение оказания бюджетными и автономными учреждениями муниципальных услуг, рассчитанных исходя из нормативов финансовых затрат, рублей,
S - общая сумма бюджетных расходов на финансовое обеспечение оказания бюджетными и автономными учреждениями муниципальных услуг, рублей</t>
  </si>
  <si>
    <t>100% - 3 балла;
90% и более, но менее 100% - 2 балла;
более 80%, но менее 90% - 1 балл;
80% или менее - 0 баллов</t>
  </si>
  <si>
    <t>P = (R / U) x 100%, где:
R - количество муниципальных учреждений, в отношении которых ГРБС осуществляет функции и полномочия учредителя, в которых соотношение средней заработной платы руководителей учреждений и их заместителей к средней заработной плате работников учреждений превышает 5 раз,
U - общее количество муниципальных учреждений, в отношении которых ГРБС осуществляет функции и полномочия учредителя</t>
  </si>
  <si>
    <t>0% - 4 балла;
более 0%, но менее 10% - 3 балла;
10% или более, но менее 20% - 2 балла;
20% или более, но менее 30% - 1 балл;
30% и более - 0 баллов</t>
  </si>
  <si>
    <t>P = ((D - S) / S) x 100%, где:
D - объем доходов от оказания платных муниципальных услуг (выполнения муниципальных работ) бюджетных и автономных учреждений, в отношении которых ГРБС осуществляет функции и полномочия учредителя, в отчетном году, рублей,
S - объем доходов от оказания платных муниципальных услуг (выполнения муниципальных работ) бюджетных и автономных учреждений, в отношении которых ГРБС осуществляет функции и полномочия учредителя, в предшествующем отчетному году, рублей</t>
  </si>
  <si>
    <t>Доходы от оказания платных муниципальных услуг (выполнения муниципальных работ) выросли:
на 10% или более - 4 балла;
не более чем на 10%, но более 5% - 3 балла;
не более чем на 5%, но более чем на 2% - 2 балла;
не более чем на 2% или не изменились - 1 балл;
снизились - 0 баллов</t>
  </si>
  <si>
    <t>Итого</t>
  </si>
  <si>
    <t>Итого по разделу</t>
  </si>
  <si>
    <t>Доля бюджетных и автономных учреждений, в отношении которых ГРБС осуществляет функции и полномочия учредителя, выполнивших муниципальные задания на 100%, в общем объеме учреждений, для которых ГРБС установил муниципальные задания</t>
  </si>
  <si>
    <t>ОТЧЕТ</t>
  </si>
  <si>
    <t>Код ГРБС</t>
  </si>
  <si>
    <t>Наименование главного распорядителя бюджетных средств</t>
  </si>
  <si>
    <t>1. Качество бюджетного планирования</t>
  </si>
  <si>
    <t>2. Исполнение бюджета по расходам</t>
  </si>
  <si>
    <t>3. Представление бюджетной отчетности</t>
  </si>
  <si>
    <t>4. Организация финансового контроля</t>
  </si>
  <si>
    <t>Всего по результатам мониторинга качества финансового менеджмента</t>
  </si>
  <si>
    <t>Коэффициент уровня сложности финансовой деятельности ГРБС (Кус)</t>
  </si>
  <si>
    <t>Итоговая оценка качества финансового менеджмента с учетом коэффициента уровня сложности финансовой деятельности ГРБС, %</t>
  </si>
  <si>
    <t>Максимальное количество баллов</t>
  </si>
  <si>
    <t>Фактическое количество баллов</t>
  </si>
  <si>
    <t>Кус</t>
  </si>
  <si>
    <t>в том числе:</t>
  </si>
  <si>
    <t>К1</t>
  </si>
  <si>
    <t>К2</t>
  </si>
  <si>
    <t>К3</t>
  </si>
  <si>
    <t>Место в рейтинге</t>
  </si>
  <si>
    <t>высокий</t>
  </si>
  <si>
    <t>Max</t>
  </si>
  <si>
    <t>Нетисова</t>
  </si>
  <si>
    <t>Управление финансов, экономики и имущественных отношений городского округа Анадырь</t>
  </si>
  <si>
    <t>Администрация городского округа Анадырь</t>
  </si>
  <si>
    <t>Управление социальной политики городского округа Анадырь</t>
  </si>
  <si>
    <t>Совет депутатов городского округа Анадырь</t>
  </si>
  <si>
    <t>об итогах годового мониторинга качества финансового менеджмента, осуществляемого финансовым органом - Управлением финансов</t>
  </si>
  <si>
    <t xml:space="preserve">главных распорядителей средств бюджета городского округа Анадырь по уровню итоговой оценки качества финансового менеджмента </t>
  </si>
  <si>
    <t xml:space="preserve">Рейтинг </t>
  </si>
  <si>
    <t>Наименование главного распорядителя средств бюджета городского округа Анадырь</t>
  </si>
  <si>
    <t>Итоговая оценка качества финансового менеджмента главного распорядителя средств бюджета городского округа Анадырь, Ei (%)</t>
  </si>
  <si>
    <t>Уровень качества финансового менеджмента главного распорядителя средств бюджета городского округа Анадырь (высокий/удовлетворительный/низкий)</t>
  </si>
  <si>
    <t>Средний уровень качества финансового менеджмента, осуществляемого главными распорядителями средств бюджета городского округа Анадырь, Eср (%)</t>
  </si>
  <si>
    <t>5. Открытость и доступность информации о деятельности ГРБС и муниципальных учреждений городского округа Анадырь</t>
  </si>
  <si>
    <t>6. Качество операций в соответствии с законодательством Российской Федерации о контрактной системе в сфере закупок товаров, работ, услуг для обеспечения государственных нужд</t>
  </si>
  <si>
    <t>Контрольно-счетная палата городского округа Анадырь</t>
  </si>
  <si>
    <t>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</si>
</sst>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0.0%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1" fontId="20" fillId="0" borderId="11">
      <alignment horizontal="center" vertical="top" shrinkToFit="1"/>
    </xf>
    <xf numFmtId="0" fontId="21" fillId="0" borderId="11">
      <alignment vertical="top" wrapText="1"/>
    </xf>
    <xf numFmtId="9" fontId="12" fillId="0" borderId="0" applyFont="0" applyFill="0" applyBorder="0" applyAlignment="0" applyProtection="0"/>
    <xf numFmtId="0" fontId="27" fillId="0" borderId="0"/>
  </cellStyleXfs>
  <cellXfs count="16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9" fontId="3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9" fontId="3" fillId="0" borderId="1" xfId="0" applyNumberFormat="1" applyFont="1" applyBorder="1" applyAlignment="1">
      <alignment horizontal="center" vertical="top" wrapText="1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9" fontId="8" fillId="0" borderId="1" xfId="0" applyNumberFormat="1" applyFont="1" applyBorder="1" applyAlignment="1">
      <alignment horizontal="center" vertical="top" wrapText="1"/>
    </xf>
    <xf numFmtId="0" fontId="5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4" xfId="0" applyFont="1" applyFill="1" applyBorder="1"/>
    <xf numFmtId="0" fontId="0" fillId="5" borderId="5" xfId="0" applyFill="1" applyBorder="1"/>
    <xf numFmtId="0" fontId="0" fillId="5" borderId="6" xfId="0" applyFill="1" applyBorder="1"/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9" fontId="10" fillId="0" borderId="1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1" fillId="0" borderId="0" xfId="0" applyFont="1"/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9" fontId="10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11" fillId="0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" fontId="6" fillId="2" borderId="3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  <xf numFmtId="1" fontId="6" fillId="4" borderId="4" xfId="0" applyNumberFormat="1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>
      <alignment vertical="center"/>
    </xf>
    <xf numFmtId="1" fontId="6" fillId="5" borderId="4" xfId="0" applyNumberFormat="1" applyFont="1" applyFill="1" applyBorder="1" applyAlignment="1">
      <alignment vertical="center"/>
    </xf>
    <xf numFmtId="1" fontId="6" fillId="5" borderId="3" xfId="0" applyNumberFormat="1" applyFont="1" applyFill="1" applyBorder="1" applyAlignment="1">
      <alignment horizontal="center" vertical="center"/>
    </xf>
    <xf numFmtId="1" fontId="6" fillId="5" borderId="4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0" xfId="0" applyFont="1"/>
    <xf numFmtId="0" fontId="19" fillId="0" borderId="0" xfId="0" applyFont="1"/>
    <xf numFmtId="0" fontId="2" fillId="0" borderId="0" xfId="0" applyFont="1" applyBorder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2" fontId="19" fillId="0" borderId="0" xfId="0" applyNumberFormat="1" applyFont="1"/>
    <xf numFmtId="0" fontId="0" fillId="0" borderId="0" xfId="0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3" xfId="0" applyFont="1" applyFill="1" applyBorder="1"/>
    <xf numFmtId="0" fontId="8" fillId="5" borderId="4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9" fontId="25" fillId="0" borderId="1" xfId="0" applyNumberFormat="1" applyFont="1" applyBorder="1" applyAlignment="1">
      <alignment horizontal="center" vertical="top" wrapText="1"/>
    </xf>
    <xf numFmtId="0" fontId="25" fillId="0" borderId="2" xfId="0" applyFont="1" applyBorder="1" applyAlignment="1">
      <alignment vertical="top" wrapText="1"/>
    </xf>
    <xf numFmtId="0" fontId="26" fillId="2" borderId="3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/>
    </xf>
    <xf numFmtId="166" fontId="19" fillId="0" borderId="0" xfId="4" applyNumberFormat="1" applyFont="1"/>
    <xf numFmtId="43" fontId="1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textRotation="90" wrapText="1"/>
    </xf>
    <xf numFmtId="0" fontId="16" fillId="6" borderId="1" xfId="0" applyFont="1" applyFill="1" applyBorder="1" applyAlignment="1">
      <alignment horizontal="center" vertical="center" textRotation="90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textRotation="90" wrapText="1"/>
    </xf>
    <xf numFmtId="0" fontId="16" fillId="7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2" fontId="17" fillId="0" borderId="2" xfId="0" applyNumberFormat="1" applyFont="1" applyBorder="1" applyAlignment="1">
      <alignment horizontal="center" vertical="center"/>
    </xf>
    <xf numFmtId="2" fontId="17" fillId="0" borderId="10" xfId="0" applyNumberFormat="1" applyFont="1" applyBorder="1" applyAlignment="1">
      <alignment horizontal="center" vertical="center"/>
    </xf>
  </cellXfs>
  <cellStyles count="6">
    <cellStyle name="xl26" xfId="2"/>
    <cellStyle name="xl61" xfId="3"/>
    <cellStyle name="Обычный" xfId="0" builtinId="0"/>
    <cellStyle name="Обычный 2" xfId="5"/>
    <cellStyle name="Процентный" xfId="4" builtin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94;&#1077;&#1085;&#1082;&#1072;%20&#1092;&#1080;&#1085;&#1072;&#1085;&#1089;&#1086;&#1074;&#1086;&#1075;&#1086;%20&#1084;&#1077;&#1085;&#1077;&#1076;&#1078;&#1084;&#1077;&#1085;&#1090;&#1072;/2023/&#1054;&#1090;&#1095;&#1077;&#1090;%20&#1089;&#1074;&#1086;&#1076;%20&#1043;&#1054;%20&#1040;&#1085;&#1072;&#1076;&#1099;&#1088;&#1100;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89;&#1074;&#1086;&#1076;%20&#1043;&#1054;%20&#1040;&#1085;&#1072;&#1076;&#1099;&#1088;&#1100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801"/>
      <sheetName val="802"/>
      <sheetName val="804"/>
      <sheetName val="853"/>
      <sheetName val="856"/>
      <sheetName val="857"/>
      <sheetName val="отчет мониторинга"/>
      <sheetName val="Рейтинг ГРБС"/>
      <sheetName val="басгоф2023"/>
    </sheetNames>
    <sheetDataSet>
      <sheetData sheetId="0"/>
      <sheetData sheetId="1">
        <row r="8">
          <cell r="H8">
            <v>7</v>
          </cell>
        </row>
        <row r="38">
          <cell r="H38">
            <v>18</v>
          </cell>
        </row>
        <row r="51">
          <cell r="H51">
            <v>5</v>
          </cell>
        </row>
        <row r="55">
          <cell r="H55">
            <v>5</v>
          </cell>
        </row>
        <row r="68">
          <cell r="H68">
            <v>5</v>
          </cell>
        </row>
      </sheetData>
      <sheetData sheetId="2">
        <row r="8">
          <cell r="H8">
            <v>6</v>
          </cell>
        </row>
        <row r="38">
          <cell r="H38">
            <v>15</v>
          </cell>
        </row>
        <row r="51">
          <cell r="H51">
            <v>6</v>
          </cell>
        </row>
        <row r="58">
          <cell r="H58">
            <v>8</v>
          </cell>
        </row>
        <row r="71">
          <cell r="H71">
            <v>4</v>
          </cell>
        </row>
      </sheetData>
      <sheetData sheetId="3">
        <row r="8">
          <cell r="H8">
            <v>3</v>
          </cell>
        </row>
        <row r="38">
          <cell r="H38">
            <v>15</v>
          </cell>
        </row>
        <row r="51">
          <cell r="H51">
            <v>6</v>
          </cell>
        </row>
        <row r="58">
          <cell r="H58">
            <v>5</v>
          </cell>
        </row>
      </sheetData>
      <sheetData sheetId="4">
        <row r="8">
          <cell r="H8">
            <v>6</v>
          </cell>
        </row>
      </sheetData>
      <sheetData sheetId="5">
        <row r="8">
          <cell r="H8">
            <v>6</v>
          </cell>
        </row>
        <row r="38">
          <cell r="H38">
            <v>15</v>
          </cell>
        </row>
        <row r="51">
          <cell r="H51">
            <v>5</v>
          </cell>
        </row>
        <row r="68">
          <cell r="H68">
            <v>5</v>
          </cell>
        </row>
      </sheetData>
      <sheetData sheetId="6">
        <row r="8">
          <cell r="H8">
            <v>6</v>
          </cell>
        </row>
        <row r="38">
          <cell r="H38">
            <v>15</v>
          </cell>
        </row>
        <row r="51">
          <cell r="H51">
            <v>5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801"/>
      <sheetName val="802"/>
      <sheetName val="804"/>
      <sheetName val="853"/>
      <sheetName val="856"/>
      <sheetName val="857"/>
      <sheetName val="отчет мониторинга"/>
      <sheetName val="Рейтинг ГРБС"/>
      <sheetName val="басгоф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">
          <cell r="D8">
            <v>6</v>
          </cell>
          <cell r="F8">
            <v>13</v>
          </cell>
        </row>
        <row r="9">
          <cell r="D9">
            <v>7</v>
          </cell>
          <cell r="F9">
            <v>15</v>
          </cell>
        </row>
        <row r="10">
          <cell r="D10">
            <v>6</v>
          </cell>
          <cell r="F10">
            <v>16</v>
          </cell>
          <cell r="N10">
            <v>2</v>
          </cell>
        </row>
        <row r="12">
          <cell r="D12">
            <v>6</v>
          </cell>
          <cell r="F12">
            <v>17</v>
          </cell>
        </row>
        <row r="13">
          <cell r="D13">
            <v>6</v>
          </cell>
          <cell r="F13">
            <v>17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="85" zoomScaleNormal="85" workbookViewId="0">
      <pane ySplit="1" topLeftCell="A2" activePane="bottomLeft" state="frozen"/>
      <selection pane="bottomLeft" activeCell="S10" sqref="S10"/>
    </sheetView>
  </sheetViews>
  <sheetFormatPr defaultRowHeight="15" x14ac:dyDescent="0.25"/>
  <cols>
    <col min="1" max="1" width="5.5703125" bestFit="1" customWidth="1"/>
    <col min="2" max="2" width="27.140625" customWidth="1"/>
    <col min="3" max="3" width="18.28515625" customWidth="1"/>
    <col min="4" max="4" width="40.85546875" customWidth="1"/>
    <col min="5" max="5" width="11.28515625" customWidth="1"/>
    <col min="6" max="6" width="13.7109375" customWidth="1"/>
    <col min="7" max="7" width="29.85546875" customWidth="1"/>
    <col min="8" max="8" width="33.5703125" customWidth="1"/>
    <col min="9" max="9" width="4.28515625" style="36" customWidth="1"/>
    <col min="10" max="10" width="4.28515625" style="37" customWidth="1"/>
    <col min="11" max="11" width="5.7109375" style="46" customWidth="1"/>
    <col min="12" max="12" width="5.7109375" style="47" customWidth="1"/>
    <col min="13" max="13" width="4.28515625" style="56" customWidth="1"/>
    <col min="14" max="14" width="4.28515625" style="57" customWidth="1"/>
    <col min="15" max="15" width="5" style="68" customWidth="1"/>
    <col min="16" max="16" width="4.28515625" style="69" customWidth="1"/>
  </cols>
  <sheetData>
    <row r="1" spans="1:17" ht="26.2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19" t="s">
        <v>7</v>
      </c>
      <c r="I1" s="144" t="s">
        <v>139</v>
      </c>
      <c r="J1" s="145"/>
      <c r="K1" s="146" t="s">
        <v>118</v>
      </c>
      <c r="L1" s="147"/>
      <c r="M1" s="148" t="s">
        <v>119</v>
      </c>
      <c r="N1" s="149"/>
      <c r="O1" s="150" t="s">
        <v>120</v>
      </c>
      <c r="P1" s="151"/>
    </row>
    <row r="2" spans="1:17" x14ac:dyDescent="0.25">
      <c r="A2" s="1">
        <v>1</v>
      </c>
      <c r="B2" s="1">
        <v>2</v>
      </c>
      <c r="C2" s="1">
        <v>3</v>
      </c>
      <c r="D2" s="1">
        <v>4</v>
      </c>
      <c r="E2" s="1">
        <v>5</v>
      </c>
      <c r="F2" s="1">
        <v>6</v>
      </c>
      <c r="G2" s="1">
        <v>7</v>
      </c>
      <c r="H2" s="20">
        <v>8</v>
      </c>
      <c r="I2" s="108"/>
      <c r="J2" s="109" t="s">
        <v>181</v>
      </c>
      <c r="K2" s="110"/>
      <c r="L2" s="111" t="s">
        <v>181</v>
      </c>
      <c r="M2" s="112"/>
      <c r="N2" s="113" t="s">
        <v>181</v>
      </c>
      <c r="O2" s="114"/>
      <c r="P2" s="115" t="s">
        <v>181</v>
      </c>
      <c r="Q2" s="107"/>
    </row>
    <row r="3" spans="1:17" x14ac:dyDescent="0.25">
      <c r="A3" s="1" t="s">
        <v>8</v>
      </c>
      <c r="B3" s="142" t="s">
        <v>9</v>
      </c>
      <c r="C3" s="142"/>
      <c r="D3" s="142"/>
      <c r="E3" s="2"/>
      <c r="F3" s="3">
        <v>0.2</v>
      </c>
      <c r="G3" s="2"/>
      <c r="H3" s="21"/>
      <c r="I3" s="26"/>
      <c r="J3" s="27"/>
      <c r="K3" s="38"/>
      <c r="L3" s="39"/>
      <c r="M3" s="48"/>
      <c r="N3" s="49"/>
      <c r="O3" s="58"/>
      <c r="P3" s="59"/>
    </row>
    <row r="4" spans="1:17" ht="114.75" x14ac:dyDescent="0.25">
      <c r="A4" s="1" t="s">
        <v>10</v>
      </c>
      <c r="B4" s="4" t="s">
        <v>11</v>
      </c>
      <c r="C4" s="1" t="s">
        <v>55</v>
      </c>
      <c r="D4" s="4" t="s">
        <v>12</v>
      </c>
      <c r="E4" s="1" t="s">
        <v>13</v>
      </c>
      <c r="F4" s="5">
        <v>0.25</v>
      </c>
      <c r="G4" s="4" t="s">
        <v>121</v>
      </c>
      <c r="H4" s="22" t="s">
        <v>14</v>
      </c>
      <c r="I4" s="28">
        <v>1</v>
      </c>
      <c r="J4" s="29">
        <v>1</v>
      </c>
      <c r="K4" s="40">
        <v>1</v>
      </c>
      <c r="L4" s="41">
        <v>1</v>
      </c>
      <c r="M4" s="50">
        <v>1</v>
      </c>
      <c r="N4" s="51">
        <v>1</v>
      </c>
      <c r="O4" s="60">
        <v>1</v>
      </c>
      <c r="P4" s="61">
        <v>1</v>
      </c>
    </row>
    <row r="5" spans="1:17" ht="165.75" x14ac:dyDescent="0.25">
      <c r="A5" s="1" t="s">
        <v>15</v>
      </c>
      <c r="B5" s="4" t="s">
        <v>16</v>
      </c>
      <c r="C5" s="1" t="s">
        <v>55</v>
      </c>
      <c r="D5" s="4" t="s">
        <v>122</v>
      </c>
      <c r="E5" s="1" t="s">
        <v>17</v>
      </c>
      <c r="F5" s="5">
        <v>0.25</v>
      </c>
      <c r="G5" s="4" t="s">
        <v>123</v>
      </c>
      <c r="H5" s="22" t="s">
        <v>18</v>
      </c>
      <c r="I5" s="28">
        <v>2</v>
      </c>
      <c r="J5" s="29">
        <v>5</v>
      </c>
      <c r="K5" s="40">
        <v>5</v>
      </c>
      <c r="L5" s="41">
        <v>5</v>
      </c>
      <c r="M5" s="50">
        <v>2</v>
      </c>
      <c r="N5" s="51">
        <v>5</v>
      </c>
      <c r="O5" s="60">
        <v>5</v>
      </c>
      <c r="P5" s="61">
        <v>5</v>
      </c>
    </row>
    <row r="6" spans="1:17" s="14" customFormat="1" ht="191.25" x14ac:dyDescent="0.25">
      <c r="A6" s="11" t="s">
        <v>19</v>
      </c>
      <c r="B6" s="12" t="s">
        <v>20</v>
      </c>
      <c r="C6" s="11" t="s">
        <v>55</v>
      </c>
      <c r="D6" s="12" t="s">
        <v>21</v>
      </c>
      <c r="E6" s="11" t="s">
        <v>13</v>
      </c>
      <c r="F6" s="13">
        <v>0.25</v>
      </c>
      <c r="G6" s="12" t="s">
        <v>124</v>
      </c>
      <c r="H6" s="23" t="s">
        <v>125</v>
      </c>
      <c r="I6" s="30">
        <v>1</v>
      </c>
      <c r="J6" s="31">
        <v>1</v>
      </c>
      <c r="K6" s="42">
        <v>1</v>
      </c>
      <c r="L6" s="43">
        <v>1</v>
      </c>
      <c r="M6" s="52">
        <v>1</v>
      </c>
      <c r="N6" s="53">
        <v>1</v>
      </c>
      <c r="O6" s="62">
        <v>0</v>
      </c>
      <c r="P6" s="63">
        <v>0</v>
      </c>
    </row>
    <row r="7" spans="1:17" s="18" customFormat="1" ht="15.75" x14ac:dyDescent="0.25">
      <c r="A7" s="15"/>
      <c r="B7" s="70" t="s">
        <v>160</v>
      </c>
      <c r="C7" s="15"/>
      <c r="D7" s="16"/>
      <c r="E7" s="15"/>
      <c r="F7" s="17"/>
      <c r="G7" s="16"/>
      <c r="H7" s="24"/>
      <c r="I7" s="32">
        <f>SUM(I4:I6)</f>
        <v>4</v>
      </c>
      <c r="J7" s="33">
        <f t="shared" ref="J7:P7" si="0">SUM(J4:J6)</f>
        <v>7</v>
      </c>
      <c r="K7" s="44">
        <f t="shared" si="0"/>
        <v>7</v>
      </c>
      <c r="L7" s="45">
        <f t="shared" si="0"/>
        <v>7</v>
      </c>
      <c r="M7" s="54">
        <f t="shared" si="0"/>
        <v>4</v>
      </c>
      <c r="N7" s="55">
        <f t="shared" si="0"/>
        <v>7</v>
      </c>
      <c r="O7" s="64">
        <f t="shared" si="0"/>
        <v>6</v>
      </c>
      <c r="P7" s="65">
        <f t="shared" si="0"/>
        <v>6</v>
      </c>
    </row>
    <row r="8" spans="1:17" ht="15.75" x14ac:dyDescent="0.25">
      <c r="A8" s="1" t="s">
        <v>22</v>
      </c>
      <c r="B8" s="142" t="s">
        <v>23</v>
      </c>
      <c r="C8" s="142"/>
      <c r="D8" s="142"/>
      <c r="E8" s="2"/>
      <c r="F8" s="3">
        <v>0.25</v>
      </c>
      <c r="G8" s="2"/>
      <c r="H8" s="21"/>
      <c r="I8" s="28"/>
      <c r="J8" s="29"/>
      <c r="K8" s="40"/>
      <c r="L8" s="41"/>
      <c r="M8" s="50"/>
      <c r="N8" s="51"/>
      <c r="O8" s="66"/>
      <c r="P8" s="67"/>
    </row>
    <row r="9" spans="1:17" ht="76.5" x14ac:dyDescent="0.25">
      <c r="A9" s="1" t="s">
        <v>24</v>
      </c>
      <c r="B9" s="4" t="s">
        <v>25</v>
      </c>
      <c r="C9" s="1" t="s">
        <v>55</v>
      </c>
      <c r="D9" s="4" t="s">
        <v>126</v>
      </c>
      <c r="E9" s="1" t="s">
        <v>26</v>
      </c>
      <c r="F9" s="5">
        <v>0.25</v>
      </c>
      <c r="G9" s="4" t="s">
        <v>127</v>
      </c>
      <c r="H9" s="22" t="s">
        <v>27</v>
      </c>
      <c r="I9" s="28">
        <v>3</v>
      </c>
      <c r="J9" s="29">
        <v>5</v>
      </c>
      <c r="K9" s="40">
        <v>3</v>
      </c>
      <c r="L9" s="41">
        <v>5</v>
      </c>
      <c r="M9" s="50">
        <v>4</v>
      </c>
      <c r="N9" s="51">
        <v>5</v>
      </c>
      <c r="O9" s="60">
        <v>4</v>
      </c>
      <c r="P9" s="61">
        <v>5</v>
      </c>
    </row>
    <row r="10" spans="1:17" s="130" customFormat="1" ht="76.5" x14ac:dyDescent="0.25">
      <c r="A10" s="117" t="s">
        <v>28</v>
      </c>
      <c r="B10" s="118" t="s">
        <v>29</v>
      </c>
      <c r="C10" s="117" t="s">
        <v>55</v>
      </c>
      <c r="D10" s="118" t="s">
        <v>128</v>
      </c>
      <c r="E10" s="117" t="s">
        <v>26</v>
      </c>
      <c r="F10" s="119">
        <v>0.25</v>
      </c>
      <c r="G10" s="118" t="s">
        <v>129</v>
      </c>
      <c r="H10" s="120" t="s">
        <v>30</v>
      </c>
      <c r="I10" s="121">
        <v>5</v>
      </c>
      <c r="J10" s="122">
        <v>5</v>
      </c>
      <c r="K10" s="123">
        <v>5</v>
      </c>
      <c r="L10" s="124">
        <v>5</v>
      </c>
      <c r="M10" s="125">
        <v>5</v>
      </c>
      <c r="N10" s="126">
        <v>5</v>
      </c>
      <c r="O10" s="127">
        <v>5</v>
      </c>
      <c r="P10" s="128">
        <v>5</v>
      </c>
      <c r="Q10" s="129" t="s">
        <v>182</v>
      </c>
    </row>
    <row r="11" spans="1:17" s="14" customFormat="1" ht="114.75" x14ac:dyDescent="0.25">
      <c r="A11" s="11" t="s">
        <v>31</v>
      </c>
      <c r="B11" s="12" t="s">
        <v>32</v>
      </c>
      <c r="C11" s="11" t="s">
        <v>55</v>
      </c>
      <c r="D11" s="12" t="s">
        <v>33</v>
      </c>
      <c r="E11" s="11" t="s">
        <v>13</v>
      </c>
      <c r="F11" s="13">
        <v>0.25</v>
      </c>
      <c r="G11" s="12" t="s">
        <v>130</v>
      </c>
      <c r="H11" s="23" t="s">
        <v>34</v>
      </c>
      <c r="I11" s="30">
        <v>10</v>
      </c>
      <c r="J11" s="31">
        <v>10</v>
      </c>
      <c r="K11" s="42">
        <v>10</v>
      </c>
      <c r="L11" s="43">
        <v>10</v>
      </c>
      <c r="M11" s="52">
        <v>10</v>
      </c>
      <c r="N11" s="53">
        <v>10</v>
      </c>
      <c r="O11" s="62">
        <v>0</v>
      </c>
      <c r="P11" s="63">
        <v>0</v>
      </c>
    </row>
    <row r="12" spans="1:17" s="74" customFormat="1" ht="15.75" x14ac:dyDescent="0.25">
      <c r="A12" s="71"/>
      <c r="B12" s="70" t="s">
        <v>160</v>
      </c>
      <c r="C12" s="71"/>
      <c r="D12" s="70"/>
      <c r="E12" s="71"/>
      <c r="F12" s="72"/>
      <c r="G12" s="70"/>
      <c r="H12" s="73"/>
      <c r="I12" s="32">
        <f>SUM(I9:I11)</f>
        <v>18</v>
      </c>
      <c r="J12" s="32">
        <f t="shared" ref="J12:P12" si="1">SUM(J9:J11)</f>
        <v>20</v>
      </c>
      <c r="K12" s="32">
        <f t="shared" si="1"/>
        <v>18</v>
      </c>
      <c r="L12" s="32">
        <f t="shared" si="1"/>
        <v>20</v>
      </c>
      <c r="M12" s="32">
        <f t="shared" si="1"/>
        <v>19</v>
      </c>
      <c r="N12" s="32">
        <f t="shared" si="1"/>
        <v>20</v>
      </c>
      <c r="O12" s="32">
        <f t="shared" si="1"/>
        <v>9</v>
      </c>
      <c r="P12" s="32">
        <f t="shared" si="1"/>
        <v>10</v>
      </c>
    </row>
    <row r="13" spans="1:17" ht="15.75" x14ac:dyDescent="0.25">
      <c r="A13" s="1" t="s">
        <v>35</v>
      </c>
      <c r="B13" s="142" t="s">
        <v>36</v>
      </c>
      <c r="C13" s="142"/>
      <c r="D13" s="142"/>
      <c r="E13" s="2"/>
      <c r="F13" s="3">
        <v>0.15</v>
      </c>
      <c r="G13" s="2"/>
      <c r="H13" s="21"/>
      <c r="I13" s="28"/>
      <c r="J13" s="29"/>
      <c r="K13" s="40"/>
      <c r="L13" s="41"/>
      <c r="M13" s="50"/>
      <c r="N13" s="51"/>
      <c r="O13" s="66"/>
      <c r="P13" s="67"/>
    </row>
    <row r="14" spans="1:17" s="130" customFormat="1" ht="89.25" x14ac:dyDescent="0.25">
      <c r="A14" s="117" t="s">
        <v>37</v>
      </c>
      <c r="B14" s="118" t="s">
        <v>38</v>
      </c>
      <c r="C14" s="117" t="s">
        <v>55</v>
      </c>
      <c r="D14" s="118" t="s">
        <v>39</v>
      </c>
      <c r="E14" s="117" t="s">
        <v>13</v>
      </c>
      <c r="F14" s="119">
        <v>0.25</v>
      </c>
      <c r="G14" s="118" t="s">
        <v>131</v>
      </c>
      <c r="H14" s="120" t="s">
        <v>40</v>
      </c>
      <c r="I14" s="121">
        <v>5</v>
      </c>
      <c r="J14" s="122">
        <v>5</v>
      </c>
      <c r="K14" s="123">
        <v>5</v>
      </c>
      <c r="L14" s="124">
        <v>5</v>
      </c>
      <c r="M14" s="125">
        <v>5</v>
      </c>
      <c r="N14" s="126">
        <v>5</v>
      </c>
      <c r="O14" s="127">
        <v>5</v>
      </c>
      <c r="P14" s="128">
        <v>5</v>
      </c>
      <c r="Q14" s="129" t="s">
        <v>182</v>
      </c>
    </row>
    <row r="15" spans="1:17" s="130" customFormat="1" ht="89.25" x14ac:dyDescent="0.25">
      <c r="A15" s="117" t="s">
        <v>41</v>
      </c>
      <c r="B15" s="118" t="s">
        <v>42</v>
      </c>
      <c r="C15" s="117" t="s">
        <v>55</v>
      </c>
      <c r="D15" s="118" t="s">
        <v>43</v>
      </c>
      <c r="E15" s="117" t="s">
        <v>13</v>
      </c>
      <c r="F15" s="119">
        <v>0.25</v>
      </c>
      <c r="G15" s="118" t="s">
        <v>132</v>
      </c>
      <c r="H15" s="120" t="s">
        <v>44</v>
      </c>
      <c r="I15" s="121">
        <v>5</v>
      </c>
      <c r="J15" s="122">
        <v>5</v>
      </c>
      <c r="K15" s="123">
        <v>5</v>
      </c>
      <c r="L15" s="124">
        <v>5</v>
      </c>
      <c r="M15" s="125">
        <v>5</v>
      </c>
      <c r="N15" s="126">
        <v>5</v>
      </c>
      <c r="O15" s="127">
        <v>5</v>
      </c>
      <c r="P15" s="128">
        <v>5</v>
      </c>
      <c r="Q15" s="129" t="s">
        <v>182</v>
      </c>
    </row>
    <row r="16" spans="1:17" s="14" customFormat="1" ht="153" x14ac:dyDescent="0.25">
      <c r="A16" s="11" t="s">
        <v>45</v>
      </c>
      <c r="B16" s="12" t="s">
        <v>46</v>
      </c>
      <c r="C16" s="11" t="s">
        <v>55</v>
      </c>
      <c r="D16" s="12" t="s">
        <v>46</v>
      </c>
      <c r="E16" s="11" t="s">
        <v>13</v>
      </c>
      <c r="F16" s="13">
        <v>0.25</v>
      </c>
      <c r="G16" s="12" t="s">
        <v>133</v>
      </c>
      <c r="H16" s="23" t="s">
        <v>134</v>
      </c>
      <c r="I16" s="30">
        <v>5</v>
      </c>
      <c r="J16" s="31">
        <v>5</v>
      </c>
      <c r="K16" s="42">
        <v>5</v>
      </c>
      <c r="L16" s="43">
        <v>5</v>
      </c>
      <c r="M16" s="52">
        <v>5</v>
      </c>
      <c r="N16" s="53">
        <v>5</v>
      </c>
      <c r="O16" s="62">
        <v>5</v>
      </c>
      <c r="P16" s="63">
        <v>5</v>
      </c>
    </row>
    <row r="17" spans="1:17" s="14" customFormat="1" ht="165.75" x14ac:dyDescent="0.25">
      <c r="A17" s="11" t="s">
        <v>47</v>
      </c>
      <c r="B17" s="12" t="s">
        <v>48</v>
      </c>
      <c r="C17" s="11" t="s">
        <v>55</v>
      </c>
      <c r="D17" s="12" t="s">
        <v>49</v>
      </c>
      <c r="E17" s="11" t="s">
        <v>13</v>
      </c>
      <c r="F17" s="13">
        <v>0.25</v>
      </c>
      <c r="G17" s="12" t="s">
        <v>50</v>
      </c>
      <c r="H17" s="23" t="s">
        <v>135</v>
      </c>
      <c r="I17" s="30">
        <v>3</v>
      </c>
      <c r="J17" s="31">
        <v>3</v>
      </c>
      <c r="K17" s="42">
        <v>3</v>
      </c>
      <c r="L17" s="43">
        <v>3</v>
      </c>
      <c r="M17" s="52">
        <v>3</v>
      </c>
      <c r="N17" s="53">
        <v>3</v>
      </c>
      <c r="O17" s="62">
        <v>0</v>
      </c>
      <c r="P17" s="63">
        <v>0</v>
      </c>
    </row>
    <row r="18" spans="1:17" s="74" customFormat="1" ht="15.75" x14ac:dyDescent="0.25">
      <c r="A18" s="71"/>
      <c r="B18" s="70" t="s">
        <v>160</v>
      </c>
      <c r="C18" s="71"/>
      <c r="D18" s="70"/>
      <c r="E18" s="71"/>
      <c r="F18" s="72"/>
      <c r="G18" s="70"/>
      <c r="H18" s="73"/>
      <c r="I18" s="32">
        <f>SUM(I14:I17)</f>
        <v>18</v>
      </c>
      <c r="J18" s="32">
        <f t="shared" ref="J18:P18" si="2">SUM(J14:J17)</f>
        <v>18</v>
      </c>
      <c r="K18" s="32">
        <f t="shared" si="2"/>
        <v>18</v>
      </c>
      <c r="L18" s="32">
        <f t="shared" si="2"/>
        <v>18</v>
      </c>
      <c r="M18" s="32">
        <f t="shared" si="2"/>
        <v>18</v>
      </c>
      <c r="N18" s="32">
        <f t="shared" si="2"/>
        <v>18</v>
      </c>
      <c r="O18" s="32">
        <f t="shared" si="2"/>
        <v>15</v>
      </c>
      <c r="P18" s="32">
        <f t="shared" si="2"/>
        <v>15</v>
      </c>
    </row>
    <row r="19" spans="1:17" ht="15.75" x14ac:dyDescent="0.25">
      <c r="A19" s="1" t="s">
        <v>51</v>
      </c>
      <c r="B19" s="142" t="s">
        <v>52</v>
      </c>
      <c r="C19" s="142"/>
      <c r="D19" s="142"/>
      <c r="E19" s="2"/>
      <c r="F19" s="3">
        <v>0.15</v>
      </c>
      <c r="G19" s="2"/>
      <c r="H19" s="21"/>
      <c r="I19" s="28"/>
      <c r="J19" s="29"/>
      <c r="K19" s="40"/>
      <c r="L19" s="41"/>
      <c r="M19" s="50"/>
      <c r="N19" s="51"/>
      <c r="O19" s="66"/>
      <c r="P19" s="67"/>
    </row>
    <row r="20" spans="1:17" s="14" customFormat="1" ht="255" x14ac:dyDescent="0.25">
      <c r="A20" s="11" t="s">
        <v>53</v>
      </c>
      <c r="B20" s="12" t="s">
        <v>54</v>
      </c>
      <c r="C20" s="11" t="s">
        <v>55</v>
      </c>
      <c r="D20" s="12" t="s">
        <v>56</v>
      </c>
      <c r="E20" s="11" t="s">
        <v>13</v>
      </c>
      <c r="F20" s="13">
        <v>0.5</v>
      </c>
      <c r="G20" s="12" t="s">
        <v>136</v>
      </c>
      <c r="H20" s="23" t="s">
        <v>57</v>
      </c>
      <c r="I20" s="34">
        <v>5</v>
      </c>
      <c r="J20" s="35">
        <v>5</v>
      </c>
      <c r="K20" s="42">
        <v>5</v>
      </c>
      <c r="L20" s="43">
        <v>5</v>
      </c>
      <c r="M20" s="52">
        <v>5</v>
      </c>
      <c r="N20" s="53">
        <v>5</v>
      </c>
      <c r="O20" s="62">
        <v>5</v>
      </c>
      <c r="P20" s="63">
        <v>5</v>
      </c>
      <c r="Q20" s="80"/>
    </row>
    <row r="21" spans="1:17" s="10" customFormat="1" ht="165.75" x14ac:dyDescent="0.25">
      <c r="A21" s="7" t="s">
        <v>58</v>
      </c>
      <c r="B21" s="8" t="s">
        <v>59</v>
      </c>
      <c r="C21" s="7" t="s">
        <v>60</v>
      </c>
      <c r="D21" s="8" t="s">
        <v>61</v>
      </c>
      <c r="E21" s="7" t="s">
        <v>13</v>
      </c>
      <c r="F21" s="9">
        <v>0.5</v>
      </c>
      <c r="G21" s="8" t="s">
        <v>140</v>
      </c>
      <c r="H21" s="25" t="s">
        <v>62</v>
      </c>
      <c r="I21" s="30">
        <v>0</v>
      </c>
      <c r="J21" s="31">
        <v>0</v>
      </c>
      <c r="K21" s="42">
        <v>0</v>
      </c>
      <c r="L21" s="43">
        <v>0</v>
      </c>
      <c r="M21" s="52">
        <v>1</v>
      </c>
      <c r="N21" s="53">
        <v>1</v>
      </c>
      <c r="O21" s="62">
        <v>0</v>
      </c>
      <c r="P21" s="63">
        <v>0</v>
      </c>
    </row>
    <row r="22" spans="1:17" s="79" customFormat="1" ht="15.75" x14ac:dyDescent="0.25">
      <c r="A22" s="75"/>
      <c r="B22" s="76" t="s">
        <v>160</v>
      </c>
      <c r="C22" s="75"/>
      <c r="D22" s="76"/>
      <c r="E22" s="75"/>
      <c r="F22" s="77"/>
      <c r="G22" s="76"/>
      <c r="H22" s="78"/>
      <c r="I22" s="32">
        <f>SUM(I20:I21)</f>
        <v>5</v>
      </c>
      <c r="J22" s="32">
        <f t="shared" ref="J22:P22" si="3">SUM(J20:J21)</f>
        <v>5</v>
      </c>
      <c r="K22" s="32">
        <f t="shared" si="3"/>
        <v>5</v>
      </c>
      <c r="L22" s="32">
        <f t="shared" si="3"/>
        <v>5</v>
      </c>
      <c r="M22" s="32">
        <f t="shared" si="3"/>
        <v>6</v>
      </c>
      <c r="N22" s="32">
        <f t="shared" si="3"/>
        <v>6</v>
      </c>
      <c r="O22" s="32">
        <f t="shared" si="3"/>
        <v>5</v>
      </c>
      <c r="P22" s="32">
        <f t="shared" si="3"/>
        <v>5</v>
      </c>
    </row>
    <row r="23" spans="1:17" ht="27" customHeight="1" x14ac:dyDescent="0.25">
      <c r="A23" s="1" t="s">
        <v>63</v>
      </c>
      <c r="B23" s="142" t="s">
        <v>64</v>
      </c>
      <c r="C23" s="142"/>
      <c r="D23" s="142"/>
      <c r="E23" s="142"/>
      <c r="F23" s="3">
        <v>0.1</v>
      </c>
      <c r="G23" s="2"/>
      <c r="H23" s="21"/>
      <c r="I23" s="28"/>
      <c r="J23" s="29"/>
      <c r="K23" s="40"/>
      <c r="L23" s="41"/>
      <c r="M23" s="50"/>
      <c r="N23" s="51"/>
      <c r="O23" s="66"/>
      <c r="P23" s="67"/>
    </row>
    <row r="24" spans="1:17" s="14" customFormat="1" ht="191.25" x14ac:dyDescent="0.25">
      <c r="A24" s="11" t="s">
        <v>65</v>
      </c>
      <c r="B24" s="8" t="s">
        <v>66</v>
      </c>
      <c r="C24" s="11" t="s">
        <v>67</v>
      </c>
      <c r="D24" s="12" t="s">
        <v>137</v>
      </c>
      <c r="E24" s="12"/>
      <c r="F24" s="13">
        <v>0.5</v>
      </c>
      <c r="G24" s="12" t="s">
        <v>138</v>
      </c>
      <c r="H24" s="23" t="s">
        <v>68</v>
      </c>
      <c r="I24" s="30">
        <v>0</v>
      </c>
      <c r="J24" s="31">
        <v>0</v>
      </c>
      <c r="K24" s="42">
        <v>0</v>
      </c>
      <c r="L24" s="43">
        <v>0</v>
      </c>
      <c r="M24" s="125">
        <v>3</v>
      </c>
      <c r="N24" s="53">
        <v>5</v>
      </c>
      <c r="O24" s="62">
        <v>0</v>
      </c>
      <c r="P24" s="63">
        <v>0</v>
      </c>
      <c r="Q24" s="129"/>
    </row>
    <row r="25" spans="1:17" s="14" customFormat="1" ht="127.5" x14ac:dyDescent="0.25">
      <c r="A25" s="11" t="s">
        <v>69</v>
      </c>
      <c r="B25" s="12" t="s">
        <v>70</v>
      </c>
      <c r="C25" s="11" t="s">
        <v>67</v>
      </c>
      <c r="D25" s="12" t="s">
        <v>71</v>
      </c>
      <c r="E25" s="11" t="s">
        <v>13</v>
      </c>
      <c r="F25" s="13">
        <v>0.5</v>
      </c>
      <c r="G25" s="12" t="s">
        <v>138</v>
      </c>
      <c r="H25" s="23" t="s">
        <v>72</v>
      </c>
      <c r="I25" s="30">
        <v>5</v>
      </c>
      <c r="J25" s="31">
        <v>5</v>
      </c>
      <c r="K25" s="42">
        <v>5</v>
      </c>
      <c r="L25" s="43">
        <v>5</v>
      </c>
      <c r="M25" s="52">
        <v>5</v>
      </c>
      <c r="N25" s="53">
        <v>5</v>
      </c>
      <c r="O25" s="62">
        <v>0</v>
      </c>
      <c r="P25" s="63">
        <v>0</v>
      </c>
    </row>
    <row r="26" spans="1:17" s="74" customFormat="1" ht="15.75" x14ac:dyDescent="0.25">
      <c r="A26" s="71"/>
      <c r="B26" s="70" t="s">
        <v>160</v>
      </c>
      <c r="C26" s="71"/>
      <c r="D26" s="70"/>
      <c r="E26" s="71"/>
      <c r="F26" s="72"/>
      <c r="G26" s="70"/>
      <c r="H26" s="73"/>
      <c r="I26" s="32">
        <f>SUM(I24:I25)</f>
        <v>5</v>
      </c>
      <c r="J26" s="32">
        <f t="shared" ref="J26:P26" si="4">SUM(J24:J25)</f>
        <v>5</v>
      </c>
      <c r="K26" s="32">
        <f t="shared" si="4"/>
        <v>5</v>
      </c>
      <c r="L26" s="32">
        <f t="shared" si="4"/>
        <v>5</v>
      </c>
      <c r="M26" s="32">
        <f t="shared" si="4"/>
        <v>8</v>
      </c>
      <c r="N26" s="32">
        <f t="shared" si="4"/>
        <v>10</v>
      </c>
      <c r="O26" s="32">
        <f t="shared" si="4"/>
        <v>0</v>
      </c>
      <c r="P26" s="32">
        <f t="shared" si="4"/>
        <v>0</v>
      </c>
    </row>
    <row r="27" spans="1:17" ht="15.75" x14ac:dyDescent="0.25">
      <c r="A27" s="1" t="s">
        <v>73</v>
      </c>
      <c r="B27" s="142" t="s">
        <v>74</v>
      </c>
      <c r="C27" s="142"/>
      <c r="D27" s="142"/>
      <c r="E27" s="2"/>
      <c r="F27" s="3">
        <v>0.15</v>
      </c>
      <c r="G27" s="2"/>
      <c r="H27" s="21"/>
      <c r="I27" s="28"/>
      <c r="J27" s="29"/>
      <c r="K27" s="40"/>
      <c r="L27" s="41"/>
      <c r="M27" s="50"/>
      <c r="N27" s="51"/>
      <c r="O27" s="66"/>
      <c r="P27" s="67"/>
    </row>
    <row r="28" spans="1:17" s="14" customFormat="1" ht="153" x14ac:dyDescent="0.25">
      <c r="A28" s="11" t="s">
        <v>75</v>
      </c>
      <c r="B28" s="12" t="s">
        <v>76</v>
      </c>
      <c r="C28" s="11" t="s">
        <v>67</v>
      </c>
      <c r="D28" s="12" t="s">
        <v>77</v>
      </c>
      <c r="E28" s="11" t="s">
        <v>13</v>
      </c>
      <c r="F28" s="13">
        <v>0.1</v>
      </c>
      <c r="G28" s="12" t="s">
        <v>78</v>
      </c>
      <c r="H28" s="23" t="s">
        <v>79</v>
      </c>
      <c r="I28" s="82">
        <v>0</v>
      </c>
      <c r="J28" s="83">
        <v>1</v>
      </c>
      <c r="K28" s="84">
        <v>0</v>
      </c>
      <c r="L28" s="85">
        <v>0</v>
      </c>
      <c r="M28" s="86">
        <v>0</v>
      </c>
      <c r="N28" s="87">
        <v>1</v>
      </c>
      <c r="O28" s="88">
        <v>0</v>
      </c>
      <c r="P28" s="89">
        <v>0</v>
      </c>
      <c r="Q28" s="116"/>
    </row>
    <row r="29" spans="1:17" s="10" customFormat="1" ht="255" x14ac:dyDescent="0.25">
      <c r="A29" s="7" t="s">
        <v>80</v>
      </c>
      <c r="B29" s="8" t="s">
        <v>81</v>
      </c>
      <c r="C29" s="7" t="s">
        <v>67</v>
      </c>
      <c r="D29" s="8" t="s">
        <v>82</v>
      </c>
      <c r="E29" s="7" t="s">
        <v>13</v>
      </c>
      <c r="F29" s="9">
        <v>0.1</v>
      </c>
      <c r="G29" s="8" t="s">
        <v>83</v>
      </c>
      <c r="H29" s="25" t="s">
        <v>84</v>
      </c>
      <c r="I29" s="82">
        <v>0</v>
      </c>
      <c r="J29" s="83">
        <v>0</v>
      </c>
      <c r="K29" s="84">
        <v>0</v>
      </c>
      <c r="L29" s="85">
        <v>0</v>
      </c>
      <c r="M29" s="86">
        <v>1</v>
      </c>
      <c r="N29" s="87">
        <v>1</v>
      </c>
      <c r="O29" s="88">
        <v>0</v>
      </c>
      <c r="P29" s="89">
        <v>0</v>
      </c>
    </row>
    <row r="30" spans="1:17" s="10" customFormat="1" ht="127.5" x14ac:dyDescent="0.25">
      <c r="A30" s="7" t="s">
        <v>85</v>
      </c>
      <c r="B30" s="8" t="s">
        <v>161</v>
      </c>
      <c r="C30" s="7" t="s">
        <v>67</v>
      </c>
      <c r="D30" s="8" t="s">
        <v>141</v>
      </c>
      <c r="E30" s="7" t="s">
        <v>86</v>
      </c>
      <c r="F30" s="9">
        <v>0.08</v>
      </c>
      <c r="G30" s="8" t="s">
        <v>142</v>
      </c>
      <c r="H30" s="25" t="s">
        <v>87</v>
      </c>
      <c r="I30" s="82">
        <v>0</v>
      </c>
      <c r="J30" s="83">
        <v>0</v>
      </c>
      <c r="K30" s="84">
        <v>0</v>
      </c>
      <c r="L30" s="85">
        <v>0</v>
      </c>
      <c r="M30" s="86">
        <v>4</v>
      </c>
      <c r="N30" s="87">
        <v>4</v>
      </c>
      <c r="O30" s="90">
        <v>0</v>
      </c>
      <c r="P30" s="91">
        <v>0</v>
      </c>
    </row>
    <row r="31" spans="1:17" s="10" customFormat="1" ht="140.25" x14ac:dyDescent="0.25">
      <c r="A31" s="7" t="s">
        <v>88</v>
      </c>
      <c r="B31" s="8" t="s">
        <v>89</v>
      </c>
      <c r="C31" s="7" t="s">
        <v>67</v>
      </c>
      <c r="D31" s="8" t="s">
        <v>143</v>
      </c>
      <c r="E31" s="7" t="s">
        <v>86</v>
      </c>
      <c r="F31" s="9">
        <v>0.08</v>
      </c>
      <c r="G31" s="8" t="s">
        <v>144</v>
      </c>
      <c r="H31" s="25" t="s">
        <v>90</v>
      </c>
      <c r="I31" s="82">
        <v>0</v>
      </c>
      <c r="J31" s="83">
        <v>0</v>
      </c>
      <c r="K31" s="84">
        <v>0</v>
      </c>
      <c r="L31" s="85">
        <v>0</v>
      </c>
      <c r="M31" s="86">
        <v>3</v>
      </c>
      <c r="N31" s="87">
        <v>3</v>
      </c>
      <c r="O31" s="90">
        <v>0</v>
      </c>
      <c r="P31" s="91">
        <v>0</v>
      </c>
    </row>
    <row r="32" spans="1:17" s="10" customFormat="1" ht="140.25" x14ac:dyDescent="0.25">
      <c r="A32" s="7" t="s">
        <v>91</v>
      </c>
      <c r="B32" s="8" t="s">
        <v>92</v>
      </c>
      <c r="C32" s="7" t="s">
        <v>67</v>
      </c>
      <c r="D32" s="8" t="s">
        <v>145</v>
      </c>
      <c r="E32" s="7" t="s">
        <v>86</v>
      </c>
      <c r="F32" s="9">
        <v>0.09</v>
      </c>
      <c r="G32" s="8" t="s">
        <v>146</v>
      </c>
      <c r="H32" s="25" t="s">
        <v>93</v>
      </c>
      <c r="I32" s="82">
        <v>0</v>
      </c>
      <c r="J32" s="83">
        <v>0</v>
      </c>
      <c r="K32" s="84">
        <v>0</v>
      </c>
      <c r="L32" s="85">
        <v>0</v>
      </c>
      <c r="M32" s="86">
        <v>4</v>
      </c>
      <c r="N32" s="87">
        <v>4</v>
      </c>
      <c r="O32" s="90">
        <v>0</v>
      </c>
      <c r="P32" s="91">
        <v>0</v>
      </c>
    </row>
    <row r="33" spans="1:17" s="10" customFormat="1" ht="127.5" x14ac:dyDescent="0.25">
      <c r="A33" s="7" t="s">
        <v>94</v>
      </c>
      <c r="B33" s="8" t="s">
        <v>95</v>
      </c>
      <c r="C33" s="7" t="s">
        <v>67</v>
      </c>
      <c r="D33" s="8" t="s">
        <v>96</v>
      </c>
      <c r="E33" s="7" t="s">
        <v>86</v>
      </c>
      <c r="F33" s="9">
        <v>0.08</v>
      </c>
      <c r="G33" s="8" t="s">
        <v>147</v>
      </c>
      <c r="H33" s="25" t="s">
        <v>97</v>
      </c>
      <c r="I33" s="82">
        <v>0</v>
      </c>
      <c r="J33" s="83">
        <v>0</v>
      </c>
      <c r="K33" s="84">
        <v>0</v>
      </c>
      <c r="L33" s="85">
        <v>0</v>
      </c>
      <c r="M33" s="94">
        <v>1.5</v>
      </c>
      <c r="N33" s="87">
        <v>3</v>
      </c>
      <c r="O33" s="90">
        <v>0</v>
      </c>
      <c r="P33" s="91">
        <v>0</v>
      </c>
    </row>
    <row r="34" spans="1:17" s="10" customFormat="1" ht="102" x14ac:dyDescent="0.25">
      <c r="A34" s="7" t="s">
        <v>98</v>
      </c>
      <c r="B34" s="8" t="s">
        <v>99</v>
      </c>
      <c r="C34" s="7" t="s">
        <v>67</v>
      </c>
      <c r="D34" s="8" t="s">
        <v>100</v>
      </c>
      <c r="E34" s="8"/>
      <c r="F34" s="9">
        <v>0.08</v>
      </c>
      <c r="G34" s="8" t="s">
        <v>148</v>
      </c>
      <c r="H34" s="25" t="s">
        <v>101</v>
      </c>
      <c r="I34" s="82">
        <v>0</v>
      </c>
      <c r="J34" s="83">
        <v>0</v>
      </c>
      <c r="K34" s="84">
        <v>0</v>
      </c>
      <c r="L34" s="85">
        <v>0</v>
      </c>
      <c r="M34" s="86">
        <v>0</v>
      </c>
      <c r="N34" s="87">
        <v>2</v>
      </c>
      <c r="O34" s="90">
        <v>0</v>
      </c>
      <c r="P34" s="91">
        <v>0</v>
      </c>
      <c r="Q34" s="81"/>
    </row>
    <row r="35" spans="1:17" s="10" customFormat="1" ht="102" x14ac:dyDescent="0.25">
      <c r="A35" s="7" t="s">
        <v>102</v>
      </c>
      <c r="B35" s="8" t="s">
        <v>103</v>
      </c>
      <c r="C35" s="7" t="s">
        <v>67</v>
      </c>
      <c r="D35" s="8" t="s">
        <v>149</v>
      </c>
      <c r="E35" s="7" t="s">
        <v>86</v>
      </c>
      <c r="F35" s="9">
        <v>0.08</v>
      </c>
      <c r="G35" s="8" t="s">
        <v>150</v>
      </c>
      <c r="H35" s="25" t="s">
        <v>104</v>
      </c>
      <c r="I35" s="82">
        <v>0</v>
      </c>
      <c r="J35" s="83">
        <v>0</v>
      </c>
      <c r="K35" s="84">
        <v>0</v>
      </c>
      <c r="L35" s="85">
        <v>0</v>
      </c>
      <c r="M35" s="86">
        <v>3</v>
      </c>
      <c r="N35" s="87">
        <v>3</v>
      </c>
      <c r="O35" s="90">
        <v>0</v>
      </c>
      <c r="P35" s="91">
        <v>0</v>
      </c>
    </row>
    <row r="36" spans="1:17" s="10" customFormat="1" ht="102" x14ac:dyDescent="0.25">
      <c r="A36" s="7" t="s">
        <v>105</v>
      </c>
      <c r="B36" s="8" t="s">
        <v>106</v>
      </c>
      <c r="C36" s="7" t="s">
        <v>67</v>
      </c>
      <c r="D36" s="8" t="s">
        <v>151</v>
      </c>
      <c r="E36" s="7" t="s">
        <v>86</v>
      </c>
      <c r="F36" s="9">
        <v>0.09</v>
      </c>
      <c r="G36" s="8" t="s">
        <v>152</v>
      </c>
      <c r="H36" s="25" t="s">
        <v>107</v>
      </c>
      <c r="I36" s="82">
        <v>0</v>
      </c>
      <c r="J36" s="83">
        <v>0</v>
      </c>
      <c r="K36" s="84">
        <v>0</v>
      </c>
      <c r="L36" s="85">
        <v>0</v>
      </c>
      <c r="M36" s="86">
        <v>2</v>
      </c>
      <c r="N36" s="87">
        <v>2</v>
      </c>
      <c r="O36" s="90">
        <v>0</v>
      </c>
      <c r="P36" s="91">
        <v>0</v>
      </c>
    </row>
    <row r="37" spans="1:17" s="10" customFormat="1" ht="127.5" x14ac:dyDescent="0.25">
      <c r="A37" s="7" t="s">
        <v>108</v>
      </c>
      <c r="B37" s="8" t="s">
        <v>109</v>
      </c>
      <c r="C37" s="7" t="s">
        <v>67</v>
      </c>
      <c r="D37" s="8" t="s">
        <v>153</v>
      </c>
      <c r="E37" s="7" t="s">
        <v>110</v>
      </c>
      <c r="F37" s="9">
        <v>0.08</v>
      </c>
      <c r="G37" s="8" t="s">
        <v>154</v>
      </c>
      <c r="H37" s="25" t="s">
        <v>111</v>
      </c>
      <c r="I37" s="82">
        <v>0</v>
      </c>
      <c r="J37" s="83">
        <v>0</v>
      </c>
      <c r="K37" s="84">
        <v>0</v>
      </c>
      <c r="L37" s="85">
        <v>0</v>
      </c>
      <c r="M37" s="86">
        <v>3</v>
      </c>
      <c r="N37" s="87">
        <v>3</v>
      </c>
      <c r="O37" s="90">
        <v>0</v>
      </c>
      <c r="P37" s="91">
        <v>0</v>
      </c>
    </row>
    <row r="38" spans="1:17" s="10" customFormat="1" ht="153" x14ac:dyDescent="0.25">
      <c r="A38" s="7" t="s">
        <v>112</v>
      </c>
      <c r="B38" s="8" t="s">
        <v>113</v>
      </c>
      <c r="C38" s="7" t="s">
        <v>67</v>
      </c>
      <c r="D38" s="8" t="s">
        <v>155</v>
      </c>
      <c r="E38" s="7" t="s">
        <v>86</v>
      </c>
      <c r="F38" s="9">
        <v>0.05</v>
      </c>
      <c r="G38" s="8" t="s">
        <v>156</v>
      </c>
      <c r="H38" s="25" t="s">
        <v>114</v>
      </c>
      <c r="I38" s="82">
        <v>4</v>
      </c>
      <c r="J38" s="83">
        <v>4</v>
      </c>
      <c r="K38" s="84">
        <v>0</v>
      </c>
      <c r="L38" s="85">
        <v>0</v>
      </c>
      <c r="M38" s="86">
        <v>4</v>
      </c>
      <c r="N38" s="87">
        <v>4</v>
      </c>
      <c r="O38" s="90">
        <v>0</v>
      </c>
      <c r="P38" s="91">
        <v>0</v>
      </c>
    </row>
    <row r="39" spans="1:17" s="10" customFormat="1" ht="178.5" x14ac:dyDescent="0.25">
      <c r="A39" s="7" t="s">
        <v>115</v>
      </c>
      <c r="B39" s="8" t="s">
        <v>116</v>
      </c>
      <c r="C39" s="8" t="s">
        <v>67</v>
      </c>
      <c r="D39" s="8" t="s">
        <v>157</v>
      </c>
      <c r="E39" s="7" t="s">
        <v>110</v>
      </c>
      <c r="F39" s="9">
        <v>0.09</v>
      </c>
      <c r="G39" s="8" t="s">
        <v>158</v>
      </c>
      <c r="H39" s="25" t="s">
        <v>117</v>
      </c>
      <c r="I39" s="82">
        <v>0</v>
      </c>
      <c r="J39" s="83">
        <v>0</v>
      </c>
      <c r="K39" s="84">
        <v>0</v>
      </c>
      <c r="L39" s="85">
        <v>0</v>
      </c>
      <c r="M39" s="86">
        <v>0</v>
      </c>
      <c r="N39" s="87">
        <v>4</v>
      </c>
      <c r="O39" s="90">
        <v>0</v>
      </c>
      <c r="P39" s="91">
        <v>0</v>
      </c>
    </row>
    <row r="40" spans="1:17" s="79" customFormat="1" ht="15.75" x14ac:dyDescent="0.25">
      <c r="A40" s="75"/>
      <c r="B40" s="76" t="s">
        <v>160</v>
      </c>
      <c r="C40" s="76"/>
      <c r="D40" s="76"/>
      <c r="E40" s="75"/>
      <c r="F40" s="77"/>
      <c r="G40" s="76"/>
      <c r="H40" s="78"/>
      <c r="I40" s="92">
        <f>SUM(I28:I39)</f>
        <v>4</v>
      </c>
      <c r="J40" s="92">
        <f t="shared" ref="J40:P40" si="5">SUM(J28:J39)</f>
        <v>5</v>
      </c>
      <c r="K40" s="92">
        <f t="shared" si="5"/>
        <v>0</v>
      </c>
      <c r="L40" s="92">
        <f t="shared" si="5"/>
        <v>0</v>
      </c>
      <c r="M40" s="92">
        <f t="shared" si="5"/>
        <v>25.5</v>
      </c>
      <c r="N40" s="92">
        <f t="shared" si="5"/>
        <v>34</v>
      </c>
      <c r="O40" s="92">
        <f t="shared" si="5"/>
        <v>0</v>
      </c>
      <c r="P40" s="92">
        <f t="shared" si="5"/>
        <v>0</v>
      </c>
    </row>
    <row r="41" spans="1:17" ht="15.75" x14ac:dyDescent="0.25">
      <c r="A41" s="143" t="s">
        <v>159</v>
      </c>
      <c r="B41" s="143"/>
      <c r="C41" s="143"/>
      <c r="D41" s="143"/>
      <c r="E41" s="143"/>
      <c r="F41" s="143"/>
      <c r="G41" s="143"/>
      <c r="H41" s="143"/>
      <c r="I41" s="93">
        <f>SUM(I7,I12,I18,I22,I26,I40)</f>
        <v>54</v>
      </c>
      <c r="J41" s="93">
        <f>SUM(J7,J12,J18,J22,J26,J40)</f>
        <v>60</v>
      </c>
      <c r="K41" s="93">
        <f t="shared" ref="K41:P41" si="6">SUM(K7,K12,K18,K22,K26,K40)</f>
        <v>53</v>
      </c>
      <c r="L41" s="93">
        <f t="shared" si="6"/>
        <v>55</v>
      </c>
      <c r="M41" s="93">
        <f t="shared" si="6"/>
        <v>80.5</v>
      </c>
      <c r="N41" s="93">
        <f t="shared" si="6"/>
        <v>95</v>
      </c>
      <c r="O41" s="93">
        <f t="shared" si="6"/>
        <v>35</v>
      </c>
      <c r="P41" s="93">
        <f t="shared" si="6"/>
        <v>36</v>
      </c>
    </row>
  </sheetData>
  <mergeCells count="11">
    <mergeCell ref="I1:J1"/>
    <mergeCell ref="K1:L1"/>
    <mergeCell ref="M1:N1"/>
    <mergeCell ref="O1:P1"/>
    <mergeCell ref="B3:D3"/>
    <mergeCell ref="B8:D8"/>
    <mergeCell ref="A41:H41"/>
    <mergeCell ref="B27:D27"/>
    <mergeCell ref="B23:E23"/>
    <mergeCell ref="B19:D19"/>
    <mergeCell ref="B13:D13"/>
  </mergeCells>
  <pageMargins left="0.31496062992125984" right="0.31496062992125984" top="0.74803149606299213" bottom="0.15748031496062992" header="0.31496062992125984" footer="0.31496062992125984"/>
  <pageSetup paperSize="9" scale="62" fitToHeight="1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workbookViewId="0">
      <selection activeCell="O10" sqref="O10"/>
    </sheetView>
  </sheetViews>
  <sheetFormatPr defaultRowHeight="15" x14ac:dyDescent="0.25"/>
  <cols>
    <col min="4" max="4" width="14.85546875" customWidth="1"/>
    <col min="21" max="21" width="18.85546875" customWidth="1"/>
  </cols>
  <sheetData>
    <row r="1" spans="1:21" ht="18.75" x14ac:dyDescent="0.25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</row>
    <row r="2" spans="1:21" ht="18.75" x14ac:dyDescent="0.25">
      <c r="A2" s="159" t="s">
        <v>162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</row>
    <row r="3" spans="1:21" ht="18.75" x14ac:dyDescent="0.25">
      <c r="A3" s="159" t="s">
        <v>187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</row>
    <row r="4" spans="1:21" ht="18.75" x14ac:dyDescent="0.25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</row>
    <row r="5" spans="1:21" ht="62.25" customHeight="1" x14ac:dyDescent="0.25">
      <c r="A5" s="156" t="s">
        <v>163</v>
      </c>
      <c r="B5" s="161" t="s">
        <v>164</v>
      </c>
      <c r="C5" s="154" t="s">
        <v>165</v>
      </c>
      <c r="D5" s="155"/>
      <c r="E5" s="156" t="s">
        <v>166</v>
      </c>
      <c r="F5" s="156"/>
      <c r="G5" s="156" t="s">
        <v>167</v>
      </c>
      <c r="H5" s="156"/>
      <c r="I5" s="156" t="s">
        <v>168</v>
      </c>
      <c r="J5" s="156"/>
      <c r="K5" s="154" t="s">
        <v>194</v>
      </c>
      <c r="L5" s="155"/>
      <c r="M5" s="156" t="s">
        <v>195</v>
      </c>
      <c r="N5" s="156"/>
      <c r="O5" s="156" t="s">
        <v>169</v>
      </c>
      <c r="P5" s="156"/>
      <c r="Q5" s="156" t="s">
        <v>170</v>
      </c>
      <c r="R5" s="156"/>
      <c r="S5" s="156"/>
      <c r="T5" s="156"/>
      <c r="U5" s="161" t="s">
        <v>171</v>
      </c>
    </row>
    <row r="6" spans="1:21" x14ac:dyDescent="0.25">
      <c r="A6" s="156"/>
      <c r="B6" s="161"/>
      <c r="C6" s="153" t="s">
        <v>172</v>
      </c>
      <c r="D6" s="152" t="s">
        <v>173</v>
      </c>
      <c r="E6" s="153" t="s">
        <v>172</v>
      </c>
      <c r="F6" s="152" t="s">
        <v>173</v>
      </c>
      <c r="G6" s="153" t="s">
        <v>172</v>
      </c>
      <c r="H6" s="152" t="s">
        <v>173</v>
      </c>
      <c r="I6" s="153" t="s">
        <v>172</v>
      </c>
      <c r="J6" s="152" t="s">
        <v>173</v>
      </c>
      <c r="K6" s="153" t="s">
        <v>172</v>
      </c>
      <c r="L6" s="152" t="s">
        <v>173</v>
      </c>
      <c r="M6" s="153" t="s">
        <v>172</v>
      </c>
      <c r="N6" s="152" t="s">
        <v>173</v>
      </c>
      <c r="O6" s="157" t="s">
        <v>172</v>
      </c>
      <c r="P6" s="152" t="s">
        <v>173</v>
      </c>
      <c r="Q6" s="158" t="s">
        <v>174</v>
      </c>
      <c r="R6" s="156" t="s">
        <v>175</v>
      </c>
      <c r="S6" s="156"/>
      <c r="T6" s="156"/>
      <c r="U6" s="161"/>
    </row>
    <row r="7" spans="1:21" ht="91.5" customHeight="1" x14ac:dyDescent="0.25">
      <c r="A7" s="156"/>
      <c r="B7" s="161"/>
      <c r="C7" s="153"/>
      <c r="D7" s="152"/>
      <c r="E7" s="153"/>
      <c r="F7" s="152"/>
      <c r="G7" s="153"/>
      <c r="H7" s="152"/>
      <c r="I7" s="153"/>
      <c r="J7" s="152"/>
      <c r="K7" s="153"/>
      <c r="L7" s="152"/>
      <c r="M7" s="153"/>
      <c r="N7" s="152"/>
      <c r="O7" s="157"/>
      <c r="P7" s="152"/>
      <c r="Q7" s="158"/>
      <c r="R7" s="95" t="s">
        <v>176</v>
      </c>
      <c r="S7" s="95" t="s">
        <v>177</v>
      </c>
      <c r="T7" s="95" t="s">
        <v>178</v>
      </c>
      <c r="U7" s="161"/>
    </row>
    <row r="8" spans="1:21" ht="45" customHeight="1" x14ac:dyDescent="0.25">
      <c r="A8" s="132">
        <v>802</v>
      </c>
      <c r="B8" s="133" t="s">
        <v>184</v>
      </c>
      <c r="C8" s="134">
        <v>7</v>
      </c>
      <c r="D8" s="134">
        <f>'[2]отчет мониторинга'!$D$8</f>
        <v>6</v>
      </c>
      <c r="E8" s="134">
        <f>Расчет!J12</f>
        <v>20</v>
      </c>
      <c r="F8" s="134">
        <f>'[2]отчет мониторинга'!$F$8</f>
        <v>13</v>
      </c>
      <c r="G8" s="134">
        <f>Расчет!J18</f>
        <v>18</v>
      </c>
      <c r="H8" s="134">
        <f>'[1]802'!H38</f>
        <v>15</v>
      </c>
      <c r="I8" s="134">
        <v>6</v>
      </c>
      <c r="J8" s="134">
        <f>'[1]802'!H51</f>
        <v>6</v>
      </c>
      <c r="K8" s="134">
        <v>10</v>
      </c>
      <c r="L8" s="134">
        <f>'[1]802'!H58</f>
        <v>8</v>
      </c>
      <c r="M8" s="135">
        <f>Расчет!J40</f>
        <v>5</v>
      </c>
      <c r="N8" s="135">
        <f>'[1]802'!H71</f>
        <v>4</v>
      </c>
      <c r="O8" s="137">
        <f t="shared" ref="O8:P12" si="0">C8+E8+G8+I8+K8+M8</f>
        <v>66</v>
      </c>
      <c r="P8" s="137">
        <f t="shared" si="0"/>
        <v>52</v>
      </c>
      <c r="Q8" s="138">
        <f t="shared" ref="Q8:Q12" si="1">(R8+S8+T8)/3</f>
        <v>1.2833333333333334</v>
      </c>
      <c r="R8" s="131">
        <v>1.4</v>
      </c>
      <c r="S8" s="131">
        <v>1.35</v>
      </c>
      <c r="T8" s="131">
        <v>1.1000000000000001</v>
      </c>
      <c r="U8" s="139">
        <f t="shared" ref="U8:U12" si="2">(P8/O8*Q8)*100</f>
        <v>101.11111111111111</v>
      </c>
    </row>
    <row r="9" spans="1:21" ht="31.5" customHeight="1" x14ac:dyDescent="0.25">
      <c r="A9" s="132">
        <v>801</v>
      </c>
      <c r="B9" s="133" t="s">
        <v>183</v>
      </c>
      <c r="C9" s="134">
        <f>Расчет!L7</f>
        <v>7</v>
      </c>
      <c r="D9" s="134">
        <f>'[2]отчет мониторинга'!$D$9</f>
        <v>7</v>
      </c>
      <c r="E9" s="134">
        <f>Расчет!L12</f>
        <v>20</v>
      </c>
      <c r="F9" s="134">
        <f>'[2]отчет мониторинга'!$F$9</f>
        <v>15</v>
      </c>
      <c r="G9" s="134">
        <f>Расчет!L18</f>
        <v>18</v>
      </c>
      <c r="H9" s="134">
        <f>'[1]801'!H38</f>
        <v>18</v>
      </c>
      <c r="I9" s="134">
        <v>5</v>
      </c>
      <c r="J9" s="134">
        <f>'[1]801'!H51</f>
        <v>5</v>
      </c>
      <c r="K9" s="134">
        <f>Расчет!L26</f>
        <v>5</v>
      </c>
      <c r="L9" s="134">
        <f>'[1]801'!H55</f>
        <v>5</v>
      </c>
      <c r="M9" s="135">
        <v>5</v>
      </c>
      <c r="N9" s="135">
        <f>'[1]801'!H68</f>
        <v>5</v>
      </c>
      <c r="O9" s="136">
        <f t="shared" si="0"/>
        <v>60</v>
      </c>
      <c r="P9" s="137">
        <f t="shared" si="0"/>
        <v>55</v>
      </c>
      <c r="Q9" s="138">
        <f t="shared" si="1"/>
        <v>1.1666666666666667</v>
      </c>
      <c r="R9" s="131">
        <v>1.4</v>
      </c>
      <c r="S9" s="131">
        <v>1.1000000000000001</v>
      </c>
      <c r="T9" s="131">
        <v>1</v>
      </c>
      <c r="U9" s="139">
        <f t="shared" si="2"/>
        <v>106.94444444444444</v>
      </c>
    </row>
    <row r="10" spans="1:21" ht="33" customHeight="1" x14ac:dyDescent="0.25">
      <c r="A10" s="132">
        <v>804</v>
      </c>
      <c r="B10" s="133" t="s">
        <v>185</v>
      </c>
      <c r="C10" s="134">
        <v>7</v>
      </c>
      <c r="D10" s="134">
        <f>'[2]отчет мониторинга'!$D$10</f>
        <v>6</v>
      </c>
      <c r="E10" s="134">
        <v>20</v>
      </c>
      <c r="F10" s="134">
        <f>'[2]отчет мониторинга'!$F$10</f>
        <v>16</v>
      </c>
      <c r="G10" s="134">
        <v>18</v>
      </c>
      <c r="H10" s="134">
        <f>'[1]804'!H38</f>
        <v>15</v>
      </c>
      <c r="I10" s="134">
        <v>6</v>
      </c>
      <c r="J10" s="134">
        <f>'[1]804'!H51</f>
        <v>6</v>
      </c>
      <c r="K10" s="134">
        <v>10</v>
      </c>
      <c r="L10" s="134">
        <f>'[1]804'!H58</f>
        <v>5</v>
      </c>
      <c r="M10" s="135">
        <v>5</v>
      </c>
      <c r="N10" s="135">
        <f>'[2]отчет мониторинга'!$N$10</f>
        <v>2</v>
      </c>
      <c r="O10" s="137">
        <f t="shared" si="0"/>
        <v>66</v>
      </c>
      <c r="P10" s="137">
        <f t="shared" si="0"/>
        <v>50</v>
      </c>
      <c r="Q10" s="138">
        <f t="shared" si="1"/>
        <v>1.3833333333333335</v>
      </c>
      <c r="R10" s="131">
        <v>1.4</v>
      </c>
      <c r="S10" s="131">
        <v>1.35</v>
      </c>
      <c r="T10" s="131">
        <v>1.4</v>
      </c>
      <c r="U10" s="139">
        <f t="shared" si="2"/>
        <v>104.79797979797981</v>
      </c>
    </row>
    <row r="11" spans="1:21" ht="29.25" customHeight="1" x14ac:dyDescent="0.25">
      <c r="A11" s="103">
        <v>856</v>
      </c>
      <c r="B11" s="104" t="s">
        <v>186</v>
      </c>
      <c r="C11" s="134">
        <v>6</v>
      </c>
      <c r="D11" s="134">
        <f>'[2]отчет мониторинга'!$D$12</f>
        <v>6</v>
      </c>
      <c r="E11" s="134">
        <v>20</v>
      </c>
      <c r="F11" s="134">
        <f>'[2]отчет мониторинга'!$F$12</f>
        <v>17</v>
      </c>
      <c r="G11" s="134">
        <v>15</v>
      </c>
      <c r="H11" s="134">
        <f>'[1]856'!H38</f>
        <v>15</v>
      </c>
      <c r="I11" s="134">
        <v>5</v>
      </c>
      <c r="J11" s="134">
        <f>'[1]856'!H51</f>
        <v>5</v>
      </c>
      <c r="K11" s="134">
        <v>0</v>
      </c>
      <c r="L11" s="134">
        <v>0</v>
      </c>
      <c r="M11" s="135">
        <v>5</v>
      </c>
      <c r="N11" s="135">
        <f>'[1]856'!H68</f>
        <v>5</v>
      </c>
      <c r="O11" s="136">
        <f t="shared" si="0"/>
        <v>51</v>
      </c>
      <c r="P11" s="136">
        <f t="shared" si="0"/>
        <v>48</v>
      </c>
      <c r="Q11" s="138">
        <f t="shared" si="1"/>
        <v>1</v>
      </c>
      <c r="R11" s="131">
        <v>1</v>
      </c>
      <c r="S11" s="131">
        <v>1</v>
      </c>
      <c r="T11" s="131">
        <v>1</v>
      </c>
      <c r="U11" s="139">
        <f t="shared" si="2"/>
        <v>94.117647058823522</v>
      </c>
    </row>
    <row r="12" spans="1:21" ht="28.5" customHeight="1" x14ac:dyDescent="0.25">
      <c r="A12" s="103">
        <v>857</v>
      </c>
      <c r="B12" s="104" t="s">
        <v>196</v>
      </c>
      <c r="C12" s="134">
        <v>6</v>
      </c>
      <c r="D12" s="134">
        <f>'[2]отчет мониторинга'!$D$13</f>
        <v>6</v>
      </c>
      <c r="E12" s="134">
        <v>20</v>
      </c>
      <c r="F12" s="134">
        <f>'[2]отчет мониторинга'!$F$13</f>
        <v>17</v>
      </c>
      <c r="G12" s="134">
        <v>15</v>
      </c>
      <c r="H12" s="134">
        <f>'[1]857'!H38</f>
        <v>15</v>
      </c>
      <c r="I12" s="134">
        <v>5</v>
      </c>
      <c r="J12" s="134">
        <f>'[1]857'!H51</f>
        <v>5</v>
      </c>
      <c r="K12" s="134">
        <v>0</v>
      </c>
      <c r="L12" s="134">
        <v>0</v>
      </c>
      <c r="M12" s="135">
        <v>0</v>
      </c>
      <c r="N12" s="135">
        <v>0</v>
      </c>
      <c r="O12" s="136">
        <f t="shared" si="0"/>
        <v>46</v>
      </c>
      <c r="P12" s="136">
        <f t="shared" si="0"/>
        <v>43</v>
      </c>
      <c r="Q12" s="138">
        <f t="shared" si="1"/>
        <v>1</v>
      </c>
      <c r="R12" s="131">
        <v>1</v>
      </c>
      <c r="S12" s="131">
        <v>1</v>
      </c>
      <c r="T12" s="131">
        <v>1</v>
      </c>
      <c r="U12" s="139">
        <f t="shared" si="2"/>
        <v>93.478260869565219</v>
      </c>
    </row>
  </sheetData>
  <mergeCells count="31">
    <mergeCell ref="A1:U1"/>
    <mergeCell ref="A2:U2"/>
    <mergeCell ref="A3:U3"/>
    <mergeCell ref="A4:U4"/>
    <mergeCell ref="A5:A7"/>
    <mergeCell ref="B5:B7"/>
    <mergeCell ref="C5:D5"/>
    <mergeCell ref="E5:F5"/>
    <mergeCell ref="G5:H5"/>
    <mergeCell ref="I5:J5"/>
    <mergeCell ref="U5:U7"/>
    <mergeCell ref="C6:C7"/>
    <mergeCell ref="D6:D7"/>
    <mergeCell ref="E6:E7"/>
    <mergeCell ref="F6:F7"/>
    <mergeCell ref="G6:G7"/>
    <mergeCell ref="M6:M7"/>
    <mergeCell ref="K5:L5"/>
    <mergeCell ref="M5:N5"/>
    <mergeCell ref="O5:P5"/>
    <mergeCell ref="Q5:T5"/>
    <mergeCell ref="N6:N7"/>
    <mergeCell ref="O6:O7"/>
    <mergeCell ref="P6:P7"/>
    <mergeCell ref="Q6:Q7"/>
    <mergeCell ref="R6:T6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C16" sqref="C16"/>
    </sheetView>
  </sheetViews>
  <sheetFormatPr defaultRowHeight="15" x14ac:dyDescent="0.25"/>
  <cols>
    <col min="1" max="1" width="10.140625" style="98" customWidth="1"/>
    <col min="2" max="2" width="7.5703125" style="98" customWidth="1"/>
    <col min="3" max="3" width="58.28515625" style="98" customWidth="1"/>
    <col min="4" max="5" width="43.42578125" style="98" customWidth="1"/>
    <col min="6" max="7" width="0" style="98" hidden="1" customWidth="1"/>
    <col min="8" max="256" width="9.140625" style="98"/>
    <col min="257" max="257" width="10.140625" style="98" customWidth="1"/>
    <col min="258" max="258" width="7.5703125" style="98" customWidth="1"/>
    <col min="259" max="259" width="58.28515625" style="98" customWidth="1"/>
    <col min="260" max="261" width="43.42578125" style="98" customWidth="1"/>
    <col min="262" max="512" width="9.140625" style="98"/>
    <col min="513" max="513" width="10.140625" style="98" customWidth="1"/>
    <col min="514" max="514" width="7.5703125" style="98" customWidth="1"/>
    <col min="515" max="515" width="58.28515625" style="98" customWidth="1"/>
    <col min="516" max="517" width="43.42578125" style="98" customWidth="1"/>
    <col min="518" max="768" width="9.140625" style="98"/>
    <col min="769" max="769" width="10.140625" style="98" customWidth="1"/>
    <col min="770" max="770" width="7.5703125" style="98" customWidth="1"/>
    <col min="771" max="771" width="58.28515625" style="98" customWidth="1"/>
    <col min="772" max="773" width="43.42578125" style="98" customWidth="1"/>
    <col min="774" max="1024" width="9.140625" style="98"/>
    <col min="1025" max="1025" width="10.140625" style="98" customWidth="1"/>
    <col min="1026" max="1026" width="7.5703125" style="98" customWidth="1"/>
    <col min="1027" max="1027" width="58.28515625" style="98" customWidth="1"/>
    <col min="1028" max="1029" width="43.42578125" style="98" customWidth="1"/>
    <col min="1030" max="1280" width="9.140625" style="98"/>
    <col min="1281" max="1281" width="10.140625" style="98" customWidth="1"/>
    <col min="1282" max="1282" width="7.5703125" style="98" customWidth="1"/>
    <col min="1283" max="1283" width="58.28515625" style="98" customWidth="1"/>
    <col min="1284" max="1285" width="43.42578125" style="98" customWidth="1"/>
    <col min="1286" max="1536" width="9.140625" style="98"/>
    <col min="1537" max="1537" width="10.140625" style="98" customWidth="1"/>
    <col min="1538" max="1538" width="7.5703125" style="98" customWidth="1"/>
    <col min="1539" max="1539" width="58.28515625" style="98" customWidth="1"/>
    <col min="1540" max="1541" width="43.42578125" style="98" customWidth="1"/>
    <col min="1542" max="1792" width="9.140625" style="98"/>
    <col min="1793" max="1793" width="10.140625" style="98" customWidth="1"/>
    <col min="1794" max="1794" width="7.5703125" style="98" customWidth="1"/>
    <col min="1795" max="1795" width="58.28515625" style="98" customWidth="1"/>
    <col min="1796" max="1797" width="43.42578125" style="98" customWidth="1"/>
    <col min="1798" max="2048" width="9.140625" style="98"/>
    <col min="2049" max="2049" width="10.140625" style="98" customWidth="1"/>
    <col min="2050" max="2050" width="7.5703125" style="98" customWidth="1"/>
    <col min="2051" max="2051" width="58.28515625" style="98" customWidth="1"/>
    <col min="2052" max="2053" width="43.42578125" style="98" customWidth="1"/>
    <col min="2054" max="2304" width="9.140625" style="98"/>
    <col min="2305" max="2305" width="10.140625" style="98" customWidth="1"/>
    <col min="2306" max="2306" width="7.5703125" style="98" customWidth="1"/>
    <col min="2307" max="2307" width="58.28515625" style="98" customWidth="1"/>
    <col min="2308" max="2309" width="43.42578125" style="98" customWidth="1"/>
    <col min="2310" max="2560" width="9.140625" style="98"/>
    <col min="2561" max="2561" width="10.140625" style="98" customWidth="1"/>
    <col min="2562" max="2562" width="7.5703125" style="98" customWidth="1"/>
    <col min="2563" max="2563" width="58.28515625" style="98" customWidth="1"/>
    <col min="2564" max="2565" width="43.42578125" style="98" customWidth="1"/>
    <col min="2566" max="2816" width="9.140625" style="98"/>
    <col min="2817" max="2817" width="10.140625" style="98" customWidth="1"/>
    <col min="2818" max="2818" width="7.5703125" style="98" customWidth="1"/>
    <col min="2819" max="2819" width="58.28515625" style="98" customWidth="1"/>
    <col min="2820" max="2821" width="43.42578125" style="98" customWidth="1"/>
    <col min="2822" max="3072" width="9.140625" style="98"/>
    <col min="3073" max="3073" width="10.140625" style="98" customWidth="1"/>
    <col min="3074" max="3074" width="7.5703125" style="98" customWidth="1"/>
    <col min="3075" max="3075" width="58.28515625" style="98" customWidth="1"/>
    <col min="3076" max="3077" width="43.42578125" style="98" customWidth="1"/>
    <col min="3078" max="3328" width="9.140625" style="98"/>
    <col min="3329" max="3329" width="10.140625" style="98" customWidth="1"/>
    <col min="3330" max="3330" width="7.5703125" style="98" customWidth="1"/>
    <col min="3331" max="3331" width="58.28515625" style="98" customWidth="1"/>
    <col min="3332" max="3333" width="43.42578125" style="98" customWidth="1"/>
    <col min="3334" max="3584" width="9.140625" style="98"/>
    <col min="3585" max="3585" width="10.140625" style="98" customWidth="1"/>
    <col min="3586" max="3586" width="7.5703125" style="98" customWidth="1"/>
    <col min="3587" max="3587" width="58.28515625" style="98" customWidth="1"/>
    <col min="3588" max="3589" width="43.42578125" style="98" customWidth="1"/>
    <col min="3590" max="3840" width="9.140625" style="98"/>
    <col min="3841" max="3841" width="10.140625" style="98" customWidth="1"/>
    <col min="3842" max="3842" width="7.5703125" style="98" customWidth="1"/>
    <col min="3843" max="3843" width="58.28515625" style="98" customWidth="1"/>
    <col min="3844" max="3845" width="43.42578125" style="98" customWidth="1"/>
    <col min="3846" max="4096" width="9.140625" style="98"/>
    <col min="4097" max="4097" width="10.140625" style="98" customWidth="1"/>
    <col min="4098" max="4098" width="7.5703125" style="98" customWidth="1"/>
    <col min="4099" max="4099" width="58.28515625" style="98" customWidth="1"/>
    <col min="4100" max="4101" width="43.42578125" style="98" customWidth="1"/>
    <col min="4102" max="4352" width="9.140625" style="98"/>
    <col min="4353" max="4353" width="10.140625" style="98" customWidth="1"/>
    <col min="4354" max="4354" width="7.5703125" style="98" customWidth="1"/>
    <col min="4355" max="4355" width="58.28515625" style="98" customWidth="1"/>
    <col min="4356" max="4357" width="43.42578125" style="98" customWidth="1"/>
    <col min="4358" max="4608" width="9.140625" style="98"/>
    <col min="4609" max="4609" width="10.140625" style="98" customWidth="1"/>
    <col min="4610" max="4610" width="7.5703125" style="98" customWidth="1"/>
    <col min="4611" max="4611" width="58.28515625" style="98" customWidth="1"/>
    <col min="4612" max="4613" width="43.42578125" style="98" customWidth="1"/>
    <col min="4614" max="4864" width="9.140625" style="98"/>
    <col min="4865" max="4865" width="10.140625" style="98" customWidth="1"/>
    <col min="4866" max="4866" width="7.5703125" style="98" customWidth="1"/>
    <col min="4867" max="4867" width="58.28515625" style="98" customWidth="1"/>
    <col min="4868" max="4869" width="43.42578125" style="98" customWidth="1"/>
    <col min="4870" max="5120" width="9.140625" style="98"/>
    <col min="5121" max="5121" width="10.140625" style="98" customWidth="1"/>
    <col min="5122" max="5122" width="7.5703125" style="98" customWidth="1"/>
    <col min="5123" max="5123" width="58.28515625" style="98" customWidth="1"/>
    <col min="5124" max="5125" width="43.42578125" style="98" customWidth="1"/>
    <col min="5126" max="5376" width="9.140625" style="98"/>
    <col min="5377" max="5377" width="10.140625" style="98" customWidth="1"/>
    <col min="5378" max="5378" width="7.5703125" style="98" customWidth="1"/>
    <col min="5379" max="5379" width="58.28515625" style="98" customWidth="1"/>
    <col min="5380" max="5381" width="43.42578125" style="98" customWidth="1"/>
    <col min="5382" max="5632" width="9.140625" style="98"/>
    <col min="5633" max="5633" width="10.140625" style="98" customWidth="1"/>
    <col min="5634" max="5634" width="7.5703125" style="98" customWidth="1"/>
    <col min="5635" max="5635" width="58.28515625" style="98" customWidth="1"/>
    <col min="5636" max="5637" width="43.42578125" style="98" customWidth="1"/>
    <col min="5638" max="5888" width="9.140625" style="98"/>
    <col min="5889" max="5889" width="10.140625" style="98" customWidth="1"/>
    <col min="5890" max="5890" width="7.5703125" style="98" customWidth="1"/>
    <col min="5891" max="5891" width="58.28515625" style="98" customWidth="1"/>
    <col min="5892" max="5893" width="43.42578125" style="98" customWidth="1"/>
    <col min="5894" max="6144" width="9.140625" style="98"/>
    <col min="6145" max="6145" width="10.140625" style="98" customWidth="1"/>
    <col min="6146" max="6146" width="7.5703125" style="98" customWidth="1"/>
    <col min="6147" max="6147" width="58.28515625" style="98" customWidth="1"/>
    <col min="6148" max="6149" width="43.42578125" style="98" customWidth="1"/>
    <col min="6150" max="6400" width="9.140625" style="98"/>
    <col min="6401" max="6401" width="10.140625" style="98" customWidth="1"/>
    <col min="6402" max="6402" width="7.5703125" style="98" customWidth="1"/>
    <col min="6403" max="6403" width="58.28515625" style="98" customWidth="1"/>
    <col min="6404" max="6405" width="43.42578125" style="98" customWidth="1"/>
    <col min="6406" max="6656" width="9.140625" style="98"/>
    <col min="6657" max="6657" width="10.140625" style="98" customWidth="1"/>
    <col min="6658" max="6658" width="7.5703125" style="98" customWidth="1"/>
    <col min="6659" max="6659" width="58.28515625" style="98" customWidth="1"/>
    <col min="6660" max="6661" width="43.42578125" style="98" customWidth="1"/>
    <col min="6662" max="6912" width="9.140625" style="98"/>
    <col min="6913" max="6913" width="10.140625" style="98" customWidth="1"/>
    <col min="6914" max="6914" width="7.5703125" style="98" customWidth="1"/>
    <col min="6915" max="6915" width="58.28515625" style="98" customWidth="1"/>
    <col min="6916" max="6917" width="43.42578125" style="98" customWidth="1"/>
    <col min="6918" max="7168" width="9.140625" style="98"/>
    <col min="7169" max="7169" width="10.140625" style="98" customWidth="1"/>
    <col min="7170" max="7170" width="7.5703125" style="98" customWidth="1"/>
    <col min="7171" max="7171" width="58.28515625" style="98" customWidth="1"/>
    <col min="7172" max="7173" width="43.42578125" style="98" customWidth="1"/>
    <col min="7174" max="7424" width="9.140625" style="98"/>
    <col min="7425" max="7425" width="10.140625" style="98" customWidth="1"/>
    <col min="7426" max="7426" width="7.5703125" style="98" customWidth="1"/>
    <col min="7427" max="7427" width="58.28515625" style="98" customWidth="1"/>
    <col min="7428" max="7429" width="43.42578125" style="98" customWidth="1"/>
    <col min="7430" max="7680" width="9.140625" style="98"/>
    <col min="7681" max="7681" width="10.140625" style="98" customWidth="1"/>
    <col min="7682" max="7682" width="7.5703125" style="98" customWidth="1"/>
    <col min="7683" max="7683" width="58.28515625" style="98" customWidth="1"/>
    <col min="7684" max="7685" width="43.42578125" style="98" customWidth="1"/>
    <col min="7686" max="7936" width="9.140625" style="98"/>
    <col min="7937" max="7937" width="10.140625" style="98" customWidth="1"/>
    <col min="7938" max="7938" width="7.5703125" style="98" customWidth="1"/>
    <col min="7939" max="7939" width="58.28515625" style="98" customWidth="1"/>
    <col min="7940" max="7941" width="43.42578125" style="98" customWidth="1"/>
    <col min="7942" max="8192" width="9.140625" style="98"/>
    <col min="8193" max="8193" width="10.140625" style="98" customWidth="1"/>
    <col min="8194" max="8194" width="7.5703125" style="98" customWidth="1"/>
    <col min="8195" max="8195" width="58.28515625" style="98" customWidth="1"/>
    <col min="8196" max="8197" width="43.42578125" style="98" customWidth="1"/>
    <col min="8198" max="8448" width="9.140625" style="98"/>
    <col min="8449" max="8449" width="10.140625" style="98" customWidth="1"/>
    <col min="8450" max="8450" width="7.5703125" style="98" customWidth="1"/>
    <col min="8451" max="8451" width="58.28515625" style="98" customWidth="1"/>
    <col min="8452" max="8453" width="43.42578125" style="98" customWidth="1"/>
    <col min="8454" max="8704" width="9.140625" style="98"/>
    <col min="8705" max="8705" width="10.140625" style="98" customWidth="1"/>
    <col min="8706" max="8706" width="7.5703125" style="98" customWidth="1"/>
    <col min="8707" max="8707" width="58.28515625" style="98" customWidth="1"/>
    <col min="8708" max="8709" width="43.42578125" style="98" customWidth="1"/>
    <col min="8710" max="8960" width="9.140625" style="98"/>
    <col min="8961" max="8961" width="10.140625" style="98" customWidth="1"/>
    <col min="8962" max="8962" width="7.5703125" style="98" customWidth="1"/>
    <col min="8963" max="8963" width="58.28515625" style="98" customWidth="1"/>
    <col min="8964" max="8965" width="43.42578125" style="98" customWidth="1"/>
    <col min="8966" max="9216" width="9.140625" style="98"/>
    <col min="9217" max="9217" width="10.140625" style="98" customWidth="1"/>
    <col min="9218" max="9218" width="7.5703125" style="98" customWidth="1"/>
    <col min="9219" max="9219" width="58.28515625" style="98" customWidth="1"/>
    <col min="9220" max="9221" width="43.42578125" style="98" customWidth="1"/>
    <col min="9222" max="9472" width="9.140625" style="98"/>
    <col min="9473" max="9473" width="10.140625" style="98" customWidth="1"/>
    <col min="9474" max="9474" width="7.5703125" style="98" customWidth="1"/>
    <col min="9475" max="9475" width="58.28515625" style="98" customWidth="1"/>
    <col min="9476" max="9477" width="43.42578125" style="98" customWidth="1"/>
    <col min="9478" max="9728" width="9.140625" style="98"/>
    <col min="9729" max="9729" width="10.140625" style="98" customWidth="1"/>
    <col min="9730" max="9730" width="7.5703125" style="98" customWidth="1"/>
    <col min="9731" max="9731" width="58.28515625" style="98" customWidth="1"/>
    <col min="9732" max="9733" width="43.42578125" style="98" customWidth="1"/>
    <col min="9734" max="9984" width="9.140625" style="98"/>
    <col min="9985" max="9985" width="10.140625" style="98" customWidth="1"/>
    <col min="9986" max="9986" width="7.5703125" style="98" customWidth="1"/>
    <col min="9987" max="9987" width="58.28515625" style="98" customWidth="1"/>
    <col min="9988" max="9989" width="43.42578125" style="98" customWidth="1"/>
    <col min="9990" max="10240" width="9.140625" style="98"/>
    <col min="10241" max="10241" width="10.140625" style="98" customWidth="1"/>
    <col min="10242" max="10242" width="7.5703125" style="98" customWidth="1"/>
    <col min="10243" max="10243" width="58.28515625" style="98" customWidth="1"/>
    <col min="10244" max="10245" width="43.42578125" style="98" customWidth="1"/>
    <col min="10246" max="10496" width="9.140625" style="98"/>
    <col min="10497" max="10497" width="10.140625" style="98" customWidth="1"/>
    <col min="10498" max="10498" width="7.5703125" style="98" customWidth="1"/>
    <col min="10499" max="10499" width="58.28515625" style="98" customWidth="1"/>
    <col min="10500" max="10501" width="43.42578125" style="98" customWidth="1"/>
    <col min="10502" max="10752" width="9.140625" style="98"/>
    <col min="10753" max="10753" width="10.140625" style="98" customWidth="1"/>
    <col min="10754" max="10754" width="7.5703125" style="98" customWidth="1"/>
    <col min="10755" max="10755" width="58.28515625" style="98" customWidth="1"/>
    <col min="10756" max="10757" width="43.42578125" style="98" customWidth="1"/>
    <col min="10758" max="11008" width="9.140625" style="98"/>
    <col min="11009" max="11009" width="10.140625" style="98" customWidth="1"/>
    <col min="11010" max="11010" width="7.5703125" style="98" customWidth="1"/>
    <col min="11011" max="11011" width="58.28515625" style="98" customWidth="1"/>
    <col min="11012" max="11013" width="43.42578125" style="98" customWidth="1"/>
    <col min="11014" max="11264" width="9.140625" style="98"/>
    <col min="11265" max="11265" width="10.140625" style="98" customWidth="1"/>
    <col min="11266" max="11266" width="7.5703125" style="98" customWidth="1"/>
    <col min="11267" max="11267" width="58.28515625" style="98" customWidth="1"/>
    <col min="11268" max="11269" width="43.42578125" style="98" customWidth="1"/>
    <col min="11270" max="11520" width="9.140625" style="98"/>
    <col min="11521" max="11521" width="10.140625" style="98" customWidth="1"/>
    <col min="11522" max="11522" width="7.5703125" style="98" customWidth="1"/>
    <col min="11523" max="11523" width="58.28515625" style="98" customWidth="1"/>
    <col min="11524" max="11525" width="43.42578125" style="98" customWidth="1"/>
    <col min="11526" max="11776" width="9.140625" style="98"/>
    <col min="11777" max="11777" width="10.140625" style="98" customWidth="1"/>
    <col min="11778" max="11778" width="7.5703125" style="98" customWidth="1"/>
    <col min="11779" max="11779" width="58.28515625" style="98" customWidth="1"/>
    <col min="11780" max="11781" width="43.42578125" style="98" customWidth="1"/>
    <col min="11782" max="12032" width="9.140625" style="98"/>
    <col min="12033" max="12033" width="10.140625" style="98" customWidth="1"/>
    <col min="12034" max="12034" width="7.5703125" style="98" customWidth="1"/>
    <col min="12035" max="12035" width="58.28515625" style="98" customWidth="1"/>
    <col min="12036" max="12037" width="43.42578125" style="98" customWidth="1"/>
    <col min="12038" max="12288" width="9.140625" style="98"/>
    <col min="12289" max="12289" width="10.140625" style="98" customWidth="1"/>
    <col min="12290" max="12290" width="7.5703125" style="98" customWidth="1"/>
    <col min="12291" max="12291" width="58.28515625" style="98" customWidth="1"/>
    <col min="12292" max="12293" width="43.42578125" style="98" customWidth="1"/>
    <col min="12294" max="12544" width="9.140625" style="98"/>
    <col min="12545" max="12545" width="10.140625" style="98" customWidth="1"/>
    <col min="12546" max="12546" width="7.5703125" style="98" customWidth="1"/>
    <col min="12547" max="12547" width="58.28515625" style="98" customWidth="1"/>
    <col min="12548" max="12549" width="43.42578125" style="98" customWidth="1"/>
    <col min="12550" max="12800" width="9.140625" style="98"/>
    <col min="12801" max="12801" width="10.140625" style="98" customWidth="1"/>
    <col min="12802" max="12802" width="7.5703125" style="98" customWidth="1"/>
    <col min="12803" max="12803" width="58.28515625" style="98" customWidth="1"/>
    <col min="12804" max="12805" width="43.42578125" style="98" customWidth="1"/>
    <col min="12806" max="13056" width="9.140625" style="98"/>
    <col min="13057" max="13057" width="10.140625" style="98" customWidth="1"/>
    <col min="13058" max="13058" width="7.5703125" style="98" customWidth="1"/>
    <col min="13059" max="13059" width="58.28515625" style="98" customWidth="1"/>
    <col min="13060" max="13061" width="43.42578125" style="98" customWidth="1"/>
    <col min="13062" max="13312" width="9.140625" style="98"/>
    <col min="13313" max="13313" width="10.140625" style="98" customWidth="1"/>
    <col min="13314" max="13314" width="7.5703125" style="98" customWidth="1"/>
    <col min="13315" max="13315" width="58.28515625" style="98" customWidth="1"/>
    <col min="13316" max="13317" width="43.42578125" style="98" customWidth="1"/>
    <col min="13318" max="13568" width="9.140625" style="98"/>
    <col min="13569" max="13569" width="10.140625" style="98" customWidth="1"/>
    <col min="13570" max="13570" width="7.5703125" style="98" customWidth="1"/>
    <col min="13571" max="13571" width="58.28515625" style="98" customWidth="1"/>
    <col min="13572" max="13573" width="43.42578125" style="98" customWidth="1"/>
    <col min="13574" max="13824" width="9.140625" style="98"/>
    <col min="13825" max="13825" width="10.140625" style="98" customWidth="1"/>
    <col min="13826" max="13826" width="7.5703125" style="98" customWidth="1"/>
    <col min="13827" max="13827" width="58.28515625" style="98" customWidth="1"/>
    <col min="13828" max="13829" width="43.42578125" style="98" customWidth="1"/>
    <col min="13830" max="14080" width="9.140625" style="98"/>
    <col min="14081" max="14081" width="10.140625" style="98" customWidth="1"/>
    <col min="14082" max="14082" width="7.5703125" style="98" customWidth="1"/>
    <col min="14083" max="14083" width="58.28515625" style="98" customWidth="1"/>
    <col min="14084" max="14085" width="43.42578125" style="98" customWidth="1"/>
    <col min="14086" max="14336" width="9.140625" style="98"/>
    <col min="14337" max="14337" width="10.140625" style="98" customWidth="1"/>
    <col min="14338" max="14338" width="7.5703125" style="98" customWidth="1"/>
    <col min="14339" max="14339" width="58.28515625" style="98" customWidth="1"/>
    <col min="14340" max="14341" width="43.42578125" style="98" customWidth="1"/>
    <col min="14342" max="14592" width="9.140625" style="98"/>
    <col min="14593" max="14593" width="10.140625" style="98" customWidth="1"/>
    <col min="14594" max="14594" width="7.5703125" style="98" customWidth="1"/>
    <col min="14595" max="14595" width="58.28515625" style="98" customWidth="1"/>
    <col min="14596" max="14597" width="43.42578125" style="98" customWidth="1"/>
    <col min="14598" max="14848" width="9.140625" style="98"/>
    <col min="14849" max="14849" width="10.140625" style="98" customWidth="1"/>
    <col min="14850" max="14850" width="7.5703125" style="98" customWidth="1"/>
    <col min="14851" max="14851" width="58.28515625" style="98" customWidth="1"/>
    <col min="14852" max="14853" width="43.42578125" style="98" customWidth="1"/>
    <col min="14854" max="15104" width="9.140625" style="98"/>
    <col min="15105" max="15105" width="10.140625" style="98" customWidth="1"/>
    <col min="15106" max="15106" width="7.5703125" style="98" customWidth="1"/>
    <col min="15107" max="15107" width="58.28515625" style="98" customWidth="1"/>
    <col min="15108" max="15109" width="43.42578125" style="98" customWidth="1"/>
    <col min="15110" max="15360" width="9.140625" style="98"/>
    <col min="15361" max="15361" width="10.140625" style="98" customWidth="1"/>
    <col min="15362" max="15362" width="7.5703125" style="98" customWidth="1"/>
    <col min="15363" max="15363" width="58.28515625" style="98" customWidth="1"/>
    <col min="15364" max="15365" width="43.42578125" style="98" customWidth="1"/>
    <col min="15366" max="15616" width="9.140625" style="98"/>
    <col min="15617" max="15617" width="10.140625" style="98" customWidth="1"/>
    <col min="15618" max="15618" width="7.5703125" style="98" customWidth="1"/>
    <col min="15619" max="15619" width="58.28515625" style="98" customWidth="1"/>
    <col min="15620" max="15621" width="43.42578125" style="98" customWidth="1"/>
    <col min="15622" max="15872" width="9.140625" style="98"/>
    <col min="15873" max="15873" width="10.140625" style="98" customWidth="1"/>
    <col min="15874" max="15874" width="7.5703125" style="98" customWidth="1"/>
    <col min="15875" max="15875" width="58.28515625" style="98" customWidth="1"/>
    <col min="15876" max="15877" width="43.42578125" style="98" customWidth="1"/>
    <col min="15878" max="16128" width="9.140625" style="98"/>
    <col min="16129" max="16129" width="10.140625" style="98" customWidth="1"/>
    <col min="16130" max="16130" width="7.5703125" style="98" customWidth="1"/>
    <col min="16131" max="16131" width="58.28515625" style="98" customWidth="1"/>
    <col min="16132" max="16133" width="43.42578125" style="98" customWidth="1"/>
    <col min="16134" max="16384" width="9.140625" style="98"/>
  </cols>
  <sheetData>
    <row r="1" spans="1:7" ht="18.75" x14ac:dyDescent="0.25">
      <c r="A1" s="162" t="s">
        <v>189</v>
      </c>
      <c r="B1" s="162"/>
      <c r="C1" s="162"/>
      <c r="D1" s="162"/>
      <c r="E1" s="162"/>
    </row>
    <row r="2" spans="1:7" ht="43.5" customHeight="1" x14ac:dyDescent="0.25">
      <c r="A2" s="163" t="s">
        <v>188</v>
      </c>
      <c r="B2" s="163"/>
      <c r="C2" s="163"/>
      <c r="D2" s="163"/>
      <c r="E2" s="163"/>
    </row>
    <row r="3" spans="1:7" ht="18.75" x14ac:dyDescent="0.25">
      <c r="A3" s="162" t="s">
        <v>197</v>
      </c>
      <c r="B3" s="162"/>
      <c r="C3" s="162"/>
      <c r="D3" s="162"/>
      <c r="E3" s="162"/>
    </row>
    <row r="4" spans="1:7" x14ac:dyDescent="0.25">
      <c r="A4" s="99"/>
      <c r="B4" s="99"/>
      <c r="C4" s="99"/>
      <c r="D4" s="99"/>
      <c r="E4" s="99"/>
    </row>
    <row r="5" spans="1:7" ht="79.5" customHeight="1" x14ac:dyDescent="0.25">
      <c r="A5" s="100" t="s">
        <v>179</v>
      </c>
      <c r="B5" s="100" t="s">
        <v>163</v>
      </c>
      <c r="C5" s="100" t="s">
        <v>190</v>
      </c>
      <c r="D5" s="100" t="s">
        <v>191</v>
      </c>
      <c r="E5" s="100" t="s">
        <v>192</v>
      </c>
    </row>
    <row r="6" spans="1:7" ht="37.5" customHeight="1" x14ac:dyDescent="0.25">
      <c r="A6" s="101">
        <v>1</v>
      </c>
      <c r="B6" s="96">
        <v>801</v>
      </c>
      <c r="C6" s="105" t="s">
        <v>183</v>
      </c>
      <c r="D6" s="141">
        <v>106.94</v>
      </c>
      <c r="E6" s="102" t="s">
        <v>180</v>
      </c>
      <c r="G6" s="140">
        <v>1</v>
      </c>
    </row>
    <row r="7" spans="1:7" ht="37.5" customHeight="1" x14ac:dyDescent="0.25">
      <c r="A7" s="101">
        <v>2</v>
      </c>
      <c r="B7" s="96">
        <v>804</v>
      </c>
      <c r="C7" s="105" t="s">
        <v>185</v>
      </c>
      <c r="D7" s="141">
        <v>104.8</v>
      </c>
      <c r="E7" s="102" t="s">
        <v>180</v>
      </c>
      <c r="G7" s="140">
        <f>D7/D6</f>
        <v>0.97998877875444179</v>
      </c>
    </row>
    <row r="8" spans="1:7" ht="37.5" customHeight="1" x14ac:dyDescent="0.25">
      <c r="A8" s="101">
        <v>3</v>
      </c>
      <c r="B8" s="96">
        <v>804</v>
      </c>
      <c r="C8" s="105" t="s">
        <v>184</v>
      </c>
      <c r="D8" s="141">
        <v>101.11</v>
      </c>
      <c r="E8" s="102" t="s">
        <v>180</v>
      </c>
      <c r="G8" s="140">
        <f>D8/D6</f>
        <v>0.94548344866280154</v>
      </c>
    </row>
    <row r="9" spans="1:7" ht="37.5" customHeight="1" x14ac:dyDescent="0.25">
      <c r="A9" s="101">
        <v>4</v>
      </c>
      <c r="B9" s="96">
        <v>856</v>
      </c>
      <c r="C9" s="105" t="s">
        <v>186</v>
      </c>
      <c r="D9" s="141">
        <v>94.12</v>
      </c>
      <c r="E9" s="102" t="s">
        <v>180</v>
      </c>
      <c r="G9" s="140">
        <f>D9/D6</f>
        <v>0.88011969328595485</v>
      </c>
    </row>
    <row r="10" spans="1:7" ht="37.5" customHeight="1" x14ac:dyDescent="0.25">
      <c r="A10" s="101">
        <v>5</v>
      </c>
      <c r="B10" s="96">
        <v>857</v>
      </c>
      <c r="C10" s="105" t="s">
        <v>196</v>
      </c>
      <c r="D10" s="141">
        <v>93.48</v>
      </c>
      <c r="E10" s="102" t="s">
        <v>180</v>
      </c>
      <c r="G10" s="140"/>
    </row>
    <row r="11" spans="1:7" ht="45.75" customHeight="1" x14ac:dyDescent="0.25">
      <c r="A11" s="164" t="s">
        <v>193</v>
      </c>
      <c r="B11" s="165"/>
      <c r="C11" s="165"/>
      <c r="D11" s="166">
        <f>(D6+D7+D8+D9+D10)/5</f>
        <v>100.09</v>
      </c>
      <c r="E11" s="167"/>
    </row>
    <row r="12" spans="1:7" x14ac:dyDescent="0.25">
      <c r="D12" s="106"/>
    </row>
    <row r="27" spans="3:3" x14ac:dyDescent="0.25">
      <c r="C27" s="97"/>
    </row>
  </sheetData>
  <mergeCells count="5">
    <mergeCell ref="A1:E1"/>
    <mergeCell ref="A2:E2"/>
    <mergeCell ref="A3:E3"/>
    <mergeCell ref="A11:C11"/>
    <mergeCell ref="D11:E11"/>
  </mergeCells>
  <pageMargins left="0.7" right="0.51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Отчет</vt:lpstr>
      <vt:lpstr>Рейтинг ГРБС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Кириленко</dc:creator>
  <cp:lastModifiedBy>Елизавета Шараева</cp:lastModifiedBy>
  <cp:lastPrinted>2023-06-25T22:39:53Z</cp:lastPrinted>
  <dcterms:created xsi:type="dcterms:W3CDTF">2019-10-23T23:48:42Z</dcterms:created>
  <dcterms:modified xsi:type="dcterms:W3CDTF">2025-05-26T03:41:04Z</dcterms:modified>
</cp:coreProperties>
</file>